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<sst xmlns="http://schemas.openxmlformats.org/spreadsheetml/2006/main" count="76" uniqueCount="30">
  <si>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</si>
  <si>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</si>
  <si>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</si>
  <si>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</si>
  <si>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</si>
  <si>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</si>
  <si>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</si>
  <si>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</si>
  <si>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</si>
  <si>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</si>
  <si>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</si>
  <si>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</si>
  <si>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</si>
  <si>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</si>
  <si>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</si>
  <si>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</si>
  <si>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</si>
  <si>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</si>
  <si>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</si>
  <si>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</si>
  <si>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</si>
  <si>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</si>
  <si>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</si>
  <si>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</si>
  <si>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</si>
  <si>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</si>
  <si>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</si>
  <si>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</si>
  <si>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</si>
  <si>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сентябрь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</si>
</sst>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Alignment="1">
      <alignment horizontal="center" vertical="top" wrapText="1"/>
      <protection/>
    </xf>
    <xf numFmtId="179" fontId="24" fillId="0" borderId="22" xfId="54" applyNumberFormat="1" applyFont="1" applyBorder="1" applyAlignment="1">
      <alignment horizontal="center" vertical="justify"/>
      <protection/>
    </xf>
    <xf numFmtId="179" fontId="24" fillId="0" borderId="19" xfId="54" applyNumberFormat="1" applyFont="1" applyBorder="1" applyAlignment="1">
      <alignment horizontal="center" vertical="justify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4" applyNumberFormat="1" applyFont="1" applyBorder="1" applyAlignment="1">
      <alignment horizontal="center" vertical="justify"/>
      <protection/>
    </xf>
    <xf numFmtId="0" fontId="24" fillId="0" borderId="23" xfId="54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justify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4" fontId="24" fillId="0" borderId="24" xfId="54" applyNumberFormat="1" applyFont="1" applyBorder="1" applyAlignment="1">
      <alignment horizontal="center" vertical="justify"/>
      <protection/>
    </xf>
    <xf numFmtId="4" fontId="24" fillId="0" borderId="25" xfId="54" applyNumberFormat="1" applyFont="1" applyBorder="1" applyAlignment="1">
      <alignment horizontal="center" vertical="justify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Alignment="1">
      <alignment horizontal="center" vertical="justify" wrapText="1"/>
      <protection/>
    </xf>
    <xf numFmtId="0" fontId="23" fillId="0" borderId="0" xfId="54" applyFont="1" applyAlignment="1">
      <alignment horizontal="left" vertical="top" wrapText="1"/>
      <protection/>
    </xf>
    <xf numFmtId="0" fontId="24" fillId="0" borderId="28" xfId="54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left" vertical="top" wrapText="1"/>
      <protection/>
    </xf>
    <xf numFmtId="4" fontId="24" fillId="0" borderId="29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Border="1" applyAlignment="1">
      <alignment horizontal="center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4" fontId="24" fillId="0" borderId="34" xfId="54" applyNumberFormat="1" applyFont="1" applyBorder="1" applyAlignment="1">
      <alignment horizontal="center" vertical="center" wrapText="1"/>
      <protection/>
    </xf>
    <xf numFmtId="4" fontId="24" fillId="0" borderId="3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29" xfId="54" applyNumberFormat="1" applyFont="1" applyBorder="1" applyAlignment="1">
      <alignment horizontal="center" vertical="center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4" applyNumberFormat="1" applyFont="1" applyBorder="1" applyAlignment="1">
      <alignment horizontal="center" vertical="justify" wrapText="1"/>
      <protection/>
    </xf>
    <xf numFmtId="179" fontId="25" fillId="0" borderId="21" xfId="54" applyNumberFormat="1" applyFont="1" applyBorder="1" applyAlignment="1">
      <alignment horizontal="center" vertical="justify" wrapText="1"/>
      <protection/>
    </xf>
    <xf numFmtId="179" fontId="25" fillId="0" borderId="38" xfId="54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Border="1" applyAlignment="1">
      <alignment horizontal="left" vertical="top" wrapText="1"/>
      <protection/>
    </xf>
    <xf numFmtId="4" fontId="24" fillId="0" borderId="41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44" xfId="54" applyNumberFormat="1" applyFont="1" applyBorder="1" applyAlignment="1">
      <alignment horizontal="center" vertical="center" wrapText="1"/>
      <protection/>
    </xf>
    <xf numFmtId="4" fontId="24" fillId="0" borderId="23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8" xfId="54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3" fontId="0" fillId="0" borderId="10" xfId="0" applyNumberFormat="1" applyBorder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="130" zoomScaleNormal="115" zoomScaleSheetLayoutView="130" zoomScalePageLayoutView="0" workbookViewId="0" topLeftCell="A8">
      <selection activeCell="I8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1" ht="12.75">
      <c r="H1">
        <v>2371.52702544</v>
      </c>
    </row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0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3" ht="15.75" thickBot="1">
      <c r="A11" s="42">
        <f>$E56*1000+$E$59+E$53+$E$60*1000</f>
        <v>4274.22602544</v>
      </c>
      <c r="B11" s="43"/>
      <c r="C11" s="43">
        <f>$E56*1000+$E$59+F$53+$E$60*1000</f>
        <v>4947.93602544</v>
      </c>
      <c r="D11" s="43"/>
      <c r="E11" s="43">
        <f>$E56*1000+$E$59+G$53+$E$60*1000</f>
        <v>5191.68602544</v>
      </c>
      <c r="F11" s="43"/>
      <c r="G11" s="43">
        <f>$E56*1000+$E$59+H$53+$E$60*1000</f>
        <v>6194.47602544</v>
      </c>
      <c r="H11" s="47"/>
      <c r="J11" s="31"/>
      <c r="K11" s="31"/>
      <c r="L11" s="31"/>
      <c r="M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3650.0560254399998</v>
      </c>
      <c r="B15" s="43"/>
      <c r="C15" s="43">
        <f>$E57*1000+$E$59+F$53+$E$60*1000</f>
        <v>4323.76602544</v>
      </c>
      <c r="D15" s="43"/>
      <c r="E15" s="43">
        <f>$E57*1000+$E$59+G$53+$E$60*1000</f>
        <v>4567.51602544</v>
      </c>
      <c r="F15" s="43"/>
      <c r="G15" s="43">
        <f>$E57*1000+$E$59+H$53+$E$60*1000</f>
        <v>5570.30602544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3612.7160254399996</v>
      </c>
      <c r="B19" s="43"/>
      <c r="C19" s="43">
        <f>$E58*1000+$E$59+F$53+$E$60*1000</f>
        <v>4286.42602544</v>
      </c>
      <c r="D19" s="43"/>
      <c r="E19" s="43">
        <f>$E58*1000+$E$59+G$53+$E$60*1000</f>
        <v>4530.17602544</v>
      </c>
      <c r="F19" s="43"/>
      <c r="G19" s="43">
        <f>$E58*1000+$E$59+H$53+$E$60*1000</f>
        <v>5532.96602544</v>
      </c>
      <c r="H19" s="47"/>
    </row>
    <row r="20" spans="1:8" ht="43.5" customHeigh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hidden="1" thickBot="1">
      <c r="A21" s="79">
        <f>E60*1000+44.98+E59</f>
        <v>2423.37602544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3281.95602544</v>
      </c>
      <c r="B25" s="50"/>
      <c r="C25" s="51">
        <f>$E$59+F$53+$E$60*1000</f>
        <v>3955.6660254399994</v>
      </c>
      <c r="D25" s="52"/>
      <c r="E25" s="50">
        <f>$E$59+G$53+$E$60*1000</f>
        <v>4199.416025439999</v>
      </c>
      <c r="F25" s="50"/>
      <c r="G25" s="50">
        <f>+$E$59+H$53+$E$60*1000</f>
        <v>5202.20602544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2790.099</v>
      </c>
      <c r="F34" s="29">
        <f t="shared" si="0"/>
        <v>3463.809</v>
      </c>
      <c r="G34" s="29">
        <f t="shared" si="0"/>
        <v>3707.559</v>
      </c>
      <c r="H34" s="36">
        <f t="shared" si="0"/>
        <v>4710.349</v>
      </c>
      <c r="I34" s="35">
        <v>887.4</v>
      </c>
    </row>
    <row r="35" spans="1:9" ht="15">
      <c r="A35" s="64" t="s">
        <v>13</v>
      </c>
      <c r="B35" s="65"/>
      <c r="C35" s="65"/>
      <c r="D35" s="66"/>
      <c r="E35" s="29">
        <f t="shared" si="0"/>
        <v>4019.199</v>
      </c>
      <c r="F35" s="29">
        <f t="shared" si="0"/>
        <v>4692.909</v>
      </c>
      <c r="G35" s="29">
        <f t="shared" si="0"/>
        <v>4936.659</v>
      </c>
      <c r="H35" s="36">
        <f t="shared" si="0"/>
        <v>5939.4490000000005</v>
      </c>
      <c r="I35" s="35">
        <v>2116.5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5917.349</v>
      </c>
      <c r="F36" s="30">
        <f t="shared" si="0"/>
        <v>6591.059</v>
      </c>
      <c r="G36" s="30">
        <f t="shared" si="0"/>
        <v>6834.809</v>
      </c>
      <c r="H36" s="37">
        <f t="shared" si="0"/>
        <v>7837.599</v>
      </c>
      <c r="I36" s="35">
        <v>4014.65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2165.929</v>
      </c>
      <c r="F40" s="29">
        <f t="shared" si="1"/>
        <v>2839.639</v>
      </c>
      <c r="G40" s="29">
        <f t="shared" si="1"/>
        <v>3083.389</v>
      </c>
      <c r="H40" s="36">
        <f t="shared" si="1"/>
        <v>4086.179</v>
      </c>
    </row>
    <row r="41" spans="1:8" ht="15">
      <c r="A41" s="64" t="s">
        <v>13</v>
      </c>
      <c r="B41" s="65"/>
      <c r="C41" s="65"/>
      <c r="D41" s="66"/>
      <c r="E41" s="29">
        <f t="shared" si="1"/>
        <v>3395.029</v>
      </c>
      <c r="F41" s="29">
        <f t="shared" si="1"/>
        <v>4068.739</v>
      </c>
      <c r="G41" s="29">
        <f t="shared" si="1"/>
        <v>4312.489</v>
      </c>
      <c r="H41" s="36">
        <f t="shared" si="1"/>
        <v>5315.279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5293.179</v>
      </c>
      <c r="F42" s="30">
        <f t="shared" si="1"/>
        <v>5966.889</v>
      </c>
      <c r="G42" s="30">
        <f t="shared" si="1"/>
        <v>6210.639</v>
      </c>
      <c r="H42" s="37">
        <f t="shared" si="1"/>
        <v>7213.429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2128.589</v>
      </c>
      <c r="F46" s="29">
        <f t="shared" si="2"/>
        <v>2802.299</v>
      </c>
      <c r="G46" s="29">
        <f t="shared" si="2"/>
        <v>3046.049</v>
      </c>
      <c r="H46" s="36">
        <f t="shared" si="2"/>
        <v>4048.839</v>
      </c>
    </row>
    <row r="47" spans="1:8" ht="15">
      <c r="A47" s="64" t="s">
        <v>13</v>
      </c>
      <c r="B47" s="65"/>
      <c r="C47" s="65"/>
      <c r="D47" s="66"/>
      <c r="E47" s="29">
        <f t="shared" si="2"/>
        <v>3357.689</v>
      </c>
      <c r="F47" s="29">
        <f t="shared" si="2"/>
        <v>4031.399</v>
      </c>
      <c r="G47" s="29">
        <f t="shared" si="2"/>
        <v>4275.148999999999</v>
      </c>
      <c r="H47" s="36">
        <f t="shared" si="2"/>
        <v>5277.939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5255.839</v>
      </c>
      <c r="F48" s="30">
        <f t="shared" si="2"/>
        <v>5929.549</v>
      </c>
      <c r="G48" s="30">
        <f t="shared" si="2"/>
        <v>6173.299</v>
      </c>
      <c r="H48" s="37">
        <f t="shared" si="2"/>
        <v>7176.089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8" t="s">
        <v>21</v>
      </c>
      <c r="B53" s="99"/>
      <c r="C53" s="99"/>
      <c r="D53" s="100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82" t="s">
        <v>22</v>
      </c>
      <c r="B54" s="83"/>
      <c r="C54" s="83"/>
      <c r="D54" s="84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528551.06</v>
      </c>
      <c r="F55" s="22">
        <v>763072.01</v>
      </c>
      <c r="G55" s="22">
        <v>926780.9</v>
      </c>
      <c r="H55" s="23">
        <v>1218002.32</v>
      </c>
    </row>
    <row r="56" spans="1:10" s="12" customFormat="1" ht="27" customHeight="1">
      <c r="A56" s="82" t="s">
        <v>28</v>
      </c>
      <c r="B56" s="83"/>
      <c r="C56" s="83"/>
      <c r="D56" s="84"/>
      <c r="E56" s="88">
        <v>0.99227</v>
      </c>
      <c r="F56" s="89"/>
      <c r="G56" s="89"/>
      <c r="H56" s="90"/>
      <c r="J56" s="38"/>
    </row>
    <row r="57" spans="1:10" s="12" customFormat="1" ht="26.25" customHeight="1">
      <c r="A57" s="82" t="s">
        <v>27</v>
      </c>
      <c r="B57" s="83"/>
      <c r="C57" s="83"/>
      <c r="D57" s="84"/>
      <c r="E57" s="88">
        <v>0.3681</v>
      </c>
      <c r="F57" s="89"/>
      <c r="G57" s="89"/>
      <c r="H57" s="90"/>
      <c r="J57" s="38"/>
    </row>
    <row r="58" spans="1:10" s="12" customFormat="1" ht="28.5" customHeight="1">
      <c r="A58" s="82" t="s">
        <v>26</v>
      </c>
      <c r="B58" s="83"/>
      <c r="C58" s="83"/>
      <c r="D58" s="84"/>
      <c r="E58" s="88">
        <v>0.33076</v>
      </c>
      <c r="F58" s="89"/>
      <c r="G58" s="89"/>
      <c r="H58" s="90"/>
      <c r="J58" s="38"/>
    </row>
    <row r="59" spans="1:8" ht="15" customHeight="1">
      <c r="A59" s="82" t="s">
        <v>23</v>
      </c>
      <c r="B59" s="83"/>
      <c r="C59" s="83"/>
      <c r="D59" s="84"/>
      <c r="E59" s="110">
        <f>0.352+5.303+1.214</f>
        <v>6.869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2.37152702544</v>
      </c>
      <c r="F60" s="116"/>
      <c r="G60" s="116"/>
      <c r="H60" s="117"/>
    </row>
    <row r="62" spans="6:8" ht="12.75">
      <c r="F62" s="39"/>
      <c r="H62" s="39"/>
    </row>
    <row r="64" ht="12.75">
      <c r="I64" s="39"/>
    </row>
    <row r="66" ht="12.75">
      <c r="F66" s="118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2020-09-01T03:51:52Z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