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<sst xmlns="http://schemas.openxmlformats.org/spreadsheetml/2006/main" count="94" uniqueCount="33">
  <si>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</si>
  <si>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</si>
  <si>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</si>
  <si>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</si>
  <si>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</si>
  <si>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</si>
  <si>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</si>
  <si>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</si>
  <si>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</si>
  <si>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</si>
  <si>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</si>
  <si>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</si>
  <si>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</si>
  <si>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</si>
  <si>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</si>
  <si>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</si>
  <si>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</si>
  <si>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</si>
  <si>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</si>
  <si>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</si>
  <si>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</si>
  <si>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</si>
  <si>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</si>
  <si>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</si>
  <si>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</si>
  <si>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</si>
  <si>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</si>
  <si>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</si>
  <si>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</si>
  <si>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</si>
  <si>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</si>
  <si>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прогнозная срендневзвешеннная цена на электроэнергию, руб/МВт*ч без НДС</t>
  </si>
  <si>
    <t>Прогноз средневзвешенных нерегулируемых цен на электроэнергию и мощность 
на ноябрь 2017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</si>
</sst>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5" sqref="A5:H5"/>
    </sheetView>
  </sheetViews>
  <sheetFormatPr defaultColWidth="9.140625" defaultRowHeight="12.75"/>
  <cols>
    <col min="1" max="7" width="17.7109375" style="0" customWidth="1"/>
    <col min="8" max="8" width="15.421875" style="0" customWidth="1"/>
    <col min="9" max="9" width="10.710937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26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2964.4120911699274</v>
      </c>
      <c r="B11" s="67"/>
      <c r="C11" s="65">
        <f>$E66*$E$70*$E$72*1000+$E$71+F$63+$E$72*1000</f>
        <v>3623.722091169927</v>
      </c>
      <c r="D11" s="66"/>
      <c r="E11" s="67">
        <f>$E66*$E$70*$E$72*1000+$E$71+G$63+$E$72*1000</f>
        <v>3868.182091169927</v>
      </c>
      <c r="F11" s="67"/>
      <c r="G11" s="65">
        <f>$E66*$E$70*$E$72*1000+$E$71+H$63+$E$72*1000</f>
        <v>4869.832091169927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2961.8146003347356</v>
      </c>
      <c r="B15" s="67"/>
      <c r="C15" s="65">
        <f>$E67*$E$70*$E$72*1000+$E$71+F$63+$E$72*1000</f>
        <v>3621.124600334735</v>
      </c>
      <c r="D15" s="66"/>
      <c r="E15" s="67">
        <f>$E67*$E$70*$E$72*1000+$E$71+G$63+$E$72*1000</f>
        <v>3865.584600334735</v>
      </c>
      <c r="F15" s="67"/>
      <c r="G15" s="67">
        <f>$E67*$E$70*$E$72*1000+$E$71+H$63+$E$72*1000</f>
        <v>4867.234600334736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2946.467453780327</v>
      </c>
      <c r="B19" s="67"/>
      <c r="C19" s="65">
        <f>$E68*$E$70*$E$72*1000+$E$71+F$63+$E$72*1000</f>
        <v>3605.777453780327</v>
      </c>
      <c r="D19" s="66"/>
      <c r="E19" s="67">
        <f>$E68*$E$70*$E$72*1000+$E$71+G$63+$E$72*1000</f>
        <v>3850.237453780327</v>
      </c>
      <c r="F19" s="67"/>
      <c r="G19" s="67">
        <f>$E68*$E$70*$E$72*1000+$E$71+H$63+$E$72*1000</f>
        <v>4851.887453780327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2934.065349651735</v>
      </c>
      <c r="B23" s="67"/>
      <c r="C23" s="65">
        <f>$E69*$E$70*$E$72*1000+$E$71+F$63+$E$72*1000</f>
        <v>3593.3753496517347</v>
      </c>
      <c r="D23" s="66"/>
      <c r="E23" s="67">
        <f>$E69*$E$70*$E$72*1000+$E$71+G$63+$E$72*1000</f>
        <v>3837.8353496517348</v>
      </c>
      <c r="F23" s="67"/>
      <c r="G23" s="67">
        <f>$E69*$E$70*$E$72*1000+$E$71+H$63+$E$72*1000</f>
        <v>4839.485349651735</v>
      </c>
      <c r="H23" s="105"/>
    </row>
    <row r="24" spans="1:8" ht="43.5" customHeight="1">
      <c r="A24" s="107" t="s">
        <v>24</v>
      </c>
      <c r="B24" s="107"/>
      <c r="C24" s="107"/>
      <c r="D24" s="107"/>
      <c r="E24" s="107"/>
      <c r="F24" s="107"/>
      <c r="G24" s="107"/>
      <c r="H24" s="107"/>
    </row>
    <row r="25" spans="1:8" ht="15.75" customHeight="1" hidden="1" thickBot="1">
      <c r="A25" s="94">
        <f>E72*1000+44.98+E71</f>
        <v>2080.47744224716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25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2919.79744224716</v>
      </c>
      <c r="B29" s="98"/>
      <c r="C29" s="99">
        <f>$E$71+F$63+$E$72*1000</f>
        <v>3579.1074422471597</v>
      </c>
      <c r="D29" s="100"/>
      <c r="E29" s="98">
        <f>$E$71+G$63+$E$72*1000</f>
        <v>3823.5674422471598</v>
      </c>
      <c r="F29" s="98"/>
      <c r="G29" s="98">
        <f>+$E$71+H$63+$E$72*1000</f>
        <v>4825.21744224716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27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3" t="s">
        <v>16</v>
      </c>
      <c r="B38" s="74"/>
      <c r="C38" s="74"/>
      <c r="D38" s="75"/>
      <c r="E38" s="29">
        <f>$E66*$E$70*$I$38+$E$71+E$63+$I$38</f>
        <v>1682.3076829</v>
      </c>
      <c r="F38" s="29">
        <f>$E66*$E$70*$I$38+$E$71+F$63+$I$38</f>
        <v>2341.6176829</v>
      </c>
      <c r="G38" s="29">
        <f>$E66*$E$70*$I$38+$E$71+G$63+$I$38</f>
        <v>2586.0776829</v>
      </c>
      <c r="H38" s="29">
        <f>$E66*$E$70*$I$38+$E$71+H$63+$I$38</f>
        <v>3587.7276828999998</v>
      </c>
      <c r="I38" s="33">
        <v>777.9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2949.95903205</v>
      </c>
      <c r="F39" s="29">
        <f>$E67*$E$70*$I$39+$E$71+F$63+$I$39</f>
        <v>3609.2690320499996</v>
      </c>
      <c r="G39" s="29">
        <f>$E67*$E$70*$I$39+$E$71+G$63+$I$39</f>
        <v>3853.7290320499997</v>
      </c>
      <c r="H39" s="29">
        <f>$E67*$E$70*$I$39+$E$71+H$63+$I$39</f>
        <v>4855.379032049999</v>
      </c>
      <c r="I39" s="34">
        <v>2020.85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4584.27496532</v>
      </c>
      <c r="F40" s="29">
        <f>$E68*$E$70*$I$40+$E$71+F$63+$I$40</f>
        <v>5243.58496532</v>
      </c>
      <c r="G40" s="29">
        <f>$E68*$E$70*$I$40+$E$71+G$63+$I$40</f>
        <v>5488.044965319999</v>
      </c>
      <c r="H40" s="30">
        <f>$E68*$E$70*$I$40+$E$71+H$63+$I$40</f>
        <v>6489.69496532</v>
      </c>
      <c r="I40" s="34">
        <v>3649.06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1681.3135266999998</v>
      </c>
      <c r="F44" s="29">
        <f>$E67*$E$70*$I$38+$E$71+F$63+$I$38</f>
        <v>2340.6235266999997</v>
      </c>
      <c r="G44" s="29">
        <f>$E67*$E$70*$I$38+$E$71+G$63+$I$38</f>
        <v>2585.0835266999998</v>
      </c>
      <c r="H44" s="29">
        <f>$E67*$E$70*$I$38+$E$71+H$63+$I$38</f>
        <v>3586.7335267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2949.95903205</v>
      </c>
      <c r="F45" s="29">
        <f>$E67*$E$70*$I$39+$E$71+F$63+$I$39</f>
        <v>3609.2690320499996</v>
      </c>
      <c r="G45" s="29">
        <f>$E67*$E$70*$I$39+$E$71+G$63+$I$39</f>
        <v>3853.7290320499997</v>
      </c>
      <c r="H45" s="29">
        <f>$E67*$E$70*$I$39+$E$71+H$63+$I$39</f>
        <v>4855.379032049999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4611.82901738</v>
      </c>
      <c r="F46" s="29">
        <f>$E67*$E$70*$I$40+$E$71+F$63+$I$40</f>
        <v>5271.13901738</v>
      </c>
      <c r="G46" s="29">
        <f>$E67*$E$70*$I$40+$E$71+G$63+$I$40</f>
        <v>5515.59901738</v>
      </c>
      <c r="H46" s="30">
        <f>$E67*$E$70*$I$40+$E$71+H$63+$I$40</f>
        <v>6517.24901738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1675.4396038</v>
      </c>
      <c r="F50" s="29">
        <f>$E68*$E$70*$I$38+$E$71+F$63+$I$38</f>
        <v>2334.7496038</v>
      </c>
      <c r="G50" s="29">
        <f>$E68*$E$70*$I$38+$E$71+G$63+$I$38</f>
        <v>2579.2096038</v>
      </c>
      <c r="H50" s="29">
        <f>$E68*$E$70*$I$38+$E$71+H$63+$I$38</f>
        <v>3580.8596038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2934.6995936999997</v>
      </c>
      <c r="F51" s="29">
        <f>$E68*$E$70*$I$39+$E$71+F$63+$I$39</f>
        <v>3594.0095936999996</v>
      </c>
      <c r="G51" s="29">
        <f>$E68*$E$70*$I$39+$E$71+G$63+$I$39</f>
        <v>3838.4695936999997</v>
      </c>
      <c r="H51" s="29">
        <f>$E68*$E$70*$I$39+$E$71+H$63+$I$39</f>
        <v>4840.119593699999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4584.27496532</v>
      </c>
      <c r="F52" s="29">
        <f>$E68*$E$70*$I$40+$E$71+F$63+$I$40</f>
        <v>5243.58496532</v>
      </c>
      <c r="G52" s="29">
        <f>$E68*$E$70*$I$40+$E$71+G$63+$I$40</f>
        <v>5488.044965319999</v>
      </c>
      <c r="H52" s="30">
        <f>$E68*$E$70*$I$40+$E$71+H$63+$I$40</f>
        <v>6489.69496532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1670.692858</v>
      </c>
      <c r="F56" s="29">
        <f>$E69*$E$70*$I$38+$E$71+F$63+$I$38</f>
        <v>2330.002858</v>
      </c>
      <c r="G56" s="29">
        <f>$E69*$E$70*$I$38+$E$71+G$63+$I$38</f>
        <v>2574.462858</v>
      </c>
      <c r="H56" s="29">
        <f>$E69*$E$70*$I$38+$E$71+H$63+$I$38</f>
        <v>3576.112858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2922.368367</v>
      </c>
      <c r="F57" s="29">
        <f>$E69*$E$70*$I$39+$E$71+F$63+$I$39</f>
        <v>3581.6783669999995</v>
      </c>
      <c r="G57" s="29">
        <f>$E69*$E$70*$I$39+$E$71+G$63+$I$39</f>
        <v>3826.1383669999996</v>
      </c>
      <c r="H57" s="29">
        <f>$E69*$E$70*$I$39+$E$71+H$63+$I$39</f>
        <v>4827.788366999999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4562.0084012</v>
      </c>
      <c r="F58" s="30">
        <f>$E69*$E$70*$I$40+$E$71+F$63+$I$40</f>
        <v>5221.3184012</v>
      </c>
      <c r="G58" s="30">
        <f>$E69*$E$70*$I$40+$E$71+G$63+$I$40</f>
        <v>5465.7784012</v>
      </c>
      <c r="H58" s="30">
        <f>$E69*$E$70*$I$40+$E$71+H$63+$I$40</f>
        <v>6467.4284012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23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28</v>
      </c>
      <c r="B63" s="61"/>
      <c r="C63" s="61"/>
      <c r="D63" s="62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38" t="s">
        <v>29</v>
      </c>
      <c r="B64" s="39"/>
      <c r="C64" s="39"/>
      <c r="D64" s="40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38" t="s">
        <v>22</v>
      </c>
      <c r="B65" s="39"/>
      <c r="C65" s="39"/>
      <c r="D65" s="40"/>
      <c r="E65" s="21">
        <v>522238.85</v>
      </c>
      <c r="F65" s="22">
        <v>825381.88</v>
      </c>
      <c r="G65" s="22">
        <v>907062.28</v>
      </c>
      <c r="H65" s="23">
        <v>1219753.94</v>
      </c>
    </row>
    <row r="66" spans="1:8" s="12" customFormat="1" ht="27" customHeight="1">
      <c r="A66" s="38" t="s">
        <v>17</v>
      </c>
      <c r="B66" s="39"/>
      <c r="C66" s="39"/>
      <c r="D66" s="40"/>
      <c r="E66" s="35">
        <v>0.2439</v>
      </c>
      <c r="F66" s="36"/>
      <c r="G66" s="36"/>
      <c r="H66" s="37"/>
    </row>
    <row r="67" spans="1:8" s="12" customFormat="1" ht="24" customHeight="1">
      <c r="A67" s="38" t="s">
        <v>18</v>
      </c>
      <c r="B67" s="39"/>
      <c r="C67" s="39"/>
      <c r="D67" s="40"/>
      <c r="E67" s="35">
        <v>0.2297</v>
      </c>
      <c r="F67" s="36"/>
      <c r="G67" s="36"/>
      <c r="H67" s="37"/>
    </row>
    <row r="68" spans="1:8" s="12" customFormat="1" ht="26.25" customHeight="1">
      <c r="A68" s="38" t="s">
        <v>19</v>
      </c>
      <c r="B68" s="39"/>
      <c r="C68" s="39"/>
      <c r="D68" s="40"/>
      <c r="E68" s="35">
        <v>0.1458</v>
      </c>
      <c r="F68" s="36"/>
      <c r="G68" s="36"/>
      <c r="H68" s="37"/>
    </row>
    <row r="69" spans="1:8" s="12" customFormat="1" ht="15.75" customHeight="1">
      <c r="A69" s="38" t="s">
        <v>20</v>
      </c>
      <c r="B69" s="39"/>
      <c r="C69" s="39"/>
      <c r="D69" s="40"/>
      <c r="E69" s="35">
        <v>0.078</v>
      </c>
      <c r="F69" s="36"/>
      <c r="G69" s="36"/>
      <c r="H69" s="37"/>
    </row>
    <row r="70" spans="1:8" s="12" customFormat="1" ht="15" customHeight="1">
      <c r="A70" s="38" t="s">
        <v>21</v>
      </c>
      <c r="B70" s="39"/>
      <c r="C70" s="39"/>
      <c r="D70" s="40"/>
      <c r="E70" s="50">
        <v>0.09</v>
      </c>
      <c r="F70" s="51"/>
      <c r="G70" s="51"/>
      <c r="H70" s="52"/>
    </row>
    <row r="71" spans="1:8" ht="15" customHeight="1">
      <c r="A71" s="38" t="s">
        <v>30</v>
      </c>
      <c r="B71" s="39"/>
      <c r="C71" s="39"/>
      <c r="D71" s="40"/>
      <c r="E71" s="50">
        <v>3.032</v>
      </c>
      <c r="F71" s="51"/>
      <c r="G71" s="51"/>
      <c r="H71" s="52"/>
    </row>
    <row r="72" spans="1:8" ht="13.5" thickBot="1">
      <c r="A72" s="41" t="s">
        <v>31</v>
      </c>
      <c r="B72" s="42"/>
      <c r="C72" s="42"/>
      <c r="D72" s="43"/>
      <c r="E72" s="53">
        <v>2.03246544224716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2017-11-04T08:28:13Z</dcterms:modified>
  <cp:category/>
  <cp:version/>
  <cp:contentType/>
  <cp:contentStatus/>
</cp:coreProperties>
</file>