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<sst xmlns="http://schemas.openxmlformats.org/spreadsheetml/2006/main" count="97" uniqueCount="36">
  <si>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</si>
  <si>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</si>
  <si>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</si>
  <si>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</si>
  <si>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</si>
  <si>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</si>
  <si>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</si>
  <si>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</si>
  <si>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</si>
  <si>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</si>
  <si>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</si>
  <si>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</si>
  <si>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</si>
  <si>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</si>
  <si>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</si>
  <si>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</si>
  <si>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</si>
  <si>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</si>
  <si>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</si>
  <si>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</si>
  <si>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</si>
  <si>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</si>
  <si>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</si>
  <si>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</si>
  <si>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</si>
  <si>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</si>
  <si>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</si>
  <si>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</si>
  <si>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</si>
  <si>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</si>
  <si>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</si>
  <si>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</si>
  <si>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декабрь 2015 г. для потребителей ООО "Заринская горэлектросеть"</t>
  </si>
  <si>
    <t>750,87</t>
  </si>
  <si>
    <t>1699,94</t>
  </si>
  <si>
    <t>2792,99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</si>
</sst>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77" fontId="24" fillId="0" borderId="21" xfId="54" applyNumberFormat="1" applyFont="1" applyFill="1" applyBorder="1" applyAlignment="1">
      <alignment horizontal="center" vertical="justify"/>
      <protection/>
    </xf>
    <xf numFmtId="177" fontId="24" fillId="0" borderId="22" xfId="54" applyNumberFormat="1" applyFont="1" applyFill="1" applyBorder="1" applyAlignment="1">
      <alignment horizontal="center" vertical="justify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0" fontId="24" fillId="0" borderId="24" xfId="54" applyFont="1" applyFill="1" applyBorder="1" applyAlignment="1">
      <alignment horizontal="center" vertical="center" wrapText="1"/>
      <protection/>
    </xf>
    <xf numFmtId="0" fontId="24" fillId="0" borderId="25" xfId="54" applyFont="1" applyFill="1" applyBorder="1" applyAlignment="1">
      <alignment horizontal="center" vertical="center" wrapText="1"/>
      <protection/>
    </xf>
    <xf numFmtId="0" fontId="24" fillId="0" borderId="26" xfId="54" applyFont="1" applyFill="1" applyBorder="1" applyAlignment="1">
      <alignment horizontal="center" vertical="center" wrapText="1"/>
      <protection/>
    </xf>
    <xf numFmtId="0" fontId="24" fillId="0" borderId="27" xfId="54" applyFont="1" applyFill="1" applyBorder="1" applyAlignment="1">
      <alignment horizontal="center" vertical="center" wrapText="1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28" xfId="54" applyNumberFormat="1" applyFont="1" applyFill="1" applyBorder="1" applyAlignment="1">
      <alignment horizontal="center" vertical="justify"/>
      <protection/>
    </xf>
    <xf numFmtId="0" fontId="24" fillId="0" borderId="29" xfId="54" applyFont="1" applyFill="1" applyBorder="1" applyAlignment="1">
      <alignment horizontal="center" vertical="center" wrapText="1"/>
      <protection/>
    </xf>
    <xf numFmtId="0" fontId="24" fillId="0" borderId="30" xfId="54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177" fontId="24" fillId="0" borderId="31" xfId="54" applyNumberFormat="1" applyFont="1" applyFill="1" applyBorder="1" applyAlignment="1">
      <alignment horizontal="center" vertical="justify"/>
      <protection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32" xfId="54" applyNumberFormat="1" applyFont="1" applyFill="1" applyBorder="1" applyAlignment="1">
      <alignment horizontal="center" vertical="justify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4" applyFont="1" applyBorder="1" applyAlignment="1">
      <alignment horizontal="center" vertical="justify" wrapText="1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0" fontId="24" fillId="0" borderId="3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177" fontId="25" fillId="0" borderId="34" xfId="54" applyNumberFormat="1" applyFont="1" applyFill="1" applyBorder="1" applyAlignment="1">
      <alignment horizontal="center" vertical="justify" wrapText="1"/>
      <protection/>
    </xf>
    <xf numFmtId="177" fontId="25" fillId="0" borderId="35" xfId="54" applyNumberFormat="1" applyFont="1" applyFill="1" applyBorder="1" applyAlignment="1">
      <alignment horizontal="center" vertical="justify" wrapText="1"/>
      <protection/>
    </xf>
    <xf numFmtId="177" fontId="25" fillId="0" borderId="36" xfId="54" applyNumberFormat="1" applyFont="1" applyFill="1" applyBorder="1" applyAlignment="1">
      <alignment horizontal="center" vertical="justify" wrapText="1"/>
      <protection/>
    </xf>
    <xf numFmtId="4" fontId="24" fillId="0" borderId="25" xfId="54" applyNumberFormat="1" applyFont="1" applyFill="1" applyBorder="1" applyAlignment="1">
      <alignment horizontal="center" vertical="center" wrapText="1"/>
      <protection/>
    </xf>
    <xf numFmtId="4" fontId="24" fillId="0" borderId="26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29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30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4" fontId="24" fillId="0" borderId="31" xfId="54" applyNumberFormat="1" applyFont="1" applyFill="1" applyBorder="1" applyAlignment="1">
      <alignment horizontal="center" vertical="justify"/>
      <protection/>
    </xf>
    <xf numFmtId="4" fontId="24" fillId="0" borderId="21" xfId="54" applyNumberFormat="1" applyFont="1" applyFill="1" applyBorder="1" applyAlignment="1">
      <alignment horizontal="center" vertical="justify"/>
      <protection/>
    </xf>
    <xf numFmtId="4" fontId="24" fillId="0" borderId="32" xfId="54" applyNumberFormat="1" applyFont="1" applyFill="1" applyBorder="1" applyAlignment="1">
      <alignment horizontal="center" vertical="justify"/>
      <protection/>
    </xf>
    <xf numFmtId="0" fontId="23" fillId="0" borderId="39" xfId="54" applyFont="1" applyBorder="1" applyAlignment="1">
      <alignment horizontal="left" vertical="top" wrapText="1"/>
      <protection/>
    </xf>
    <xf numFmtId="4" fontId="24" fillId="0" borderId="29" xfId="54" applyNumberFormat="1" applyFont="1" applyFill="1" applyBorder="1" applyAlignment="1">
      <alignment horizontal="left" vertical="top" wrapText="1"/>
      <protection/>
    </xf>
    <xf numFmtId="4" fontId="24" fillId="0" borderId="38" xfId="54" applyNumberFormat="1" applyFont="1" applyFill="1" applyBorder="1" applyAlignment="1">
      <alignment horizontal="left" vertical="top" wrapText="1"/>
      <protection/>
    </xf>
    <xf numFmtId="4" fontId="24" fillId="0" borderId="30" xfId="54" applyNumberFormat="1" applyFont="1" applyFill="1" applyBorder="1" applyAlignment="1">
      <alignment horizontal="left" vertical="top" wrapText="1"/>
      <protection/>
    </xf>
    <xf numFmtId="4" fontId="24" fillId="0" borderId="40" xfId="54" applyNumberFormat="1" applyFont="1" applyFill="1" applyBorder="1" applyAlignment="1">
      <alignment horizontal="center" vertical="center" wrapText="1"/>
      <protection/>
    </xf>
    <xf numFmtId="4" fontId="24" fillId="0" borderId="41" xfId="54" applyNumberFormat="1" applyFont="1" applyFill="1" applyBorder="1" applyAlignment="1">
      <alignment horizontal="center" vertical="center" wrapText="1"/>
      <protection/>
    </xf>
    <xf numFmtId="4" fontId="24" fillId="0" borderId="42" xfId="54" applyNumberFormat="1" applyFont="1" applyFill="1" applyBorder="1" applyAlignment="1">
      <alignment horizontal="center" vertical="center" wrapText="1"/>
      <protection/>
    </xf>
    <xf numFmtId="4" fontId="24" fillId="0" borderId="43" xfId="54" applyNumberFormat="1" applyFont="1" applyFill="1" applyBorder="1" applyAlignment="1">
      <alignment horizontal="center" vertical="center" wrapText="1"/>
      <protection/>
    </xf>
    <xf numFmtId="4" fontId="24" fillId="0" borderId="33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23" fillId="0" borderId="35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left" vertical="top" wrapText="1"/>
      <protection/>
    </xf>
    <xf numFmtId="4" fontId="24" fillId="0" borderId="47" xfId="54" applyNumberFormat="1" applyFont="1" applyFill="1" applyBorder="1" applyAlignment="1">
      <alignment horizontal="left" vertical="top" wrapText="1"/>
      <protection/>
    </xf>
    <xf numFmtId="4" fontId="24" fillId="0" borderId="32" xfId="54" applyNumberFormat="1" applyFont="1" applyFill="1" applyBorder="1" applyAlignment="1">
      <alignment horizontal="left" vertical="top" wrapText="1"/>
      <protection/>
    </xf>
    <xf numFmtId="0" fontId="23" fillId="0" borderId="41" xfId="54" applyFont="1" applyBorder="1" applyAlignment="1">
      <alignment horizontal="left" vertical="top" wrapText="1"/>
      <protection/>
    </xf>
    <xf numFmtId="0" fontId="26" fillId="0" borderId="29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46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0" fontId="26" fillId="0" borderId="43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48" xfId="0" applyFont="1" applyBorder="1" applyAlignment="1">
      <alignment horizontal="left" vertical="justify"/>
    </xf>
    <xf numFmtId="0" fontId="21" fillId="0" borderId="35" xfId="54" applyFont="1" applyFill="1" applyBorder="1" applyAlignment="1">
      <alignment horizontal="center" vertical="center" wrapText="1"/>
      <protection/>
    </xf>
    <xf numFmtId="0" fontId="21" fillId="0" borderId="36" xfId="54" applyFont="1" applyFill="1" applyBorder="1" applyAlignment="1">
      <alignment horizontal="center" vertical="center" wrapText="1"/>
      <protection/>
    </xf>
    <xf numFmtId="10" fontId="26" fillId="0" borderId="29" xfId="0" applyNumberFormat="1" applyFont="1" applyBorder="1" applyAlignment="1">
      <alignment horizontal="center"/>
    </xf>
    <xf numFmtId="10" fontId="26" fillId="0" borderId="38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26" fillId="0" borderId="46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4" fontId="26" fillId="0" borderId="29" xfId="0" applyNumberFormat="1" applyFont="1" applyBorder="1" applyAlignment="1">
      <alignment horizontal="center"/>
    </xf>
    <xf numFmtId="4" fontId="26" fillId="0" borderId="38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A2" sqref="A2:H2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51" t="s">
        <v>32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5" t="s">
        <v>27</v>
      </c>
      <c r="B7" s="65"/>
      <c r="C7" s="65"/>
      <c r="D7" s="65"/>
      <c r="E7" s="65"/>
      <c r="F7" s="65"/>
      <c r="G7" s="65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2798.848671486049</v>
      </c>
      <c r="B11" s="42"/>
      <c r="C11" s="35">
        <f>$E66*$E$70*$E$72*1000+$E$71+F$63+$E$72*1000</f>
        <v>3433.998671486049</v>
      </c>
      <c r="D11" s="49"/>
      <c r="E11" s="42">
        <f>$E66*$E$70*$E$72*1000+$E$71+G$63+$E$72*1000</f>
        <v>3669.5186714860492</v>
      </c>
      <c r="F11" s="42"/>
      <c r="G11" s="35">
        <f>$E66*$E$70*$E$72*1000+$E$71+H$63+$E$72*1000</f>
        <v>4634.448671486049</v>
      </c>
      <c r="H11" s="36"/>
      <c r="K11" s="31"/>
      <c r="L11" s="31"/>
      <c r="M11" s="31"/>
      <c r="N11" s="32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2793.831908713145</v>
      </c>
      <c r="B15" s="42"/>
      <c r="C15" s="35">
        <f>$E67*$E$70*$E$72*1000+$E$71+F$63+$E$72*1000</f>
        <v>3428.9819087131445</v>
      </c>
      <c r="D15" s="49"/>
      <c r="E15" s="42">
        <f>$E67*$E$70*$E$72*1000+$E$71+G$63+$E$72*1000</f>
        <v>3664.501908713145</v>
      </c>
      <c r="F15" s="42"/>
      <c r="G15" s="42">
        <f>$E67*$E$70*$E$72*1000+$E$71+H$63+$E$72*1000</f>
        <v>4629.431908713144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2764.3259113673234</v>
      </c>
      <c r="B19" s="42"/>
      <c r="C19" s="35">
        <f>$E68*$E$70*$E$72*1000+$E$71+F$63+$E$72*1000</f>
        <v>3399.4759113673235</v>
      </c>
      <c r="D19" s="49"/>
      <c r="E19" s="42">
        <f>$E68*$E$70*$E$72*1000+$E$71+G$63+$E$72*1000</f>
        <v>3634.995911367323</v>
      </c>
      <c r="F19" s="42"/>
      <c r="G19" s="42">
        <f>$E68*$E$70*$E$72*1000+$E$71+H$63+$E$72*1000</f>
        <v>4599.925911367323</v>
      </c>
      <c r="H19" s="43"/>
    </row>
    <row r="20" spans="1:7" ht="15" customHeight="1" thickBot="1">
      <c r="A20" s="84" t="s">
        <v>10</v>
      </c>
      <c r="B20" s="84"/>
      <c r="C20" s="84"/>
      <c r="D20" s="84"/>
      <c r="E20" s="84"/>
      <c r="F20" s="84"/>
      <c r="G20" s="84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2740.4312560860094</v>
      </c>
      <c r="B23" s="42"/>
      <c r="C23" s="35">
        <f>$E69*$E$70*$E$72*1000+$E$71+F$63+$E$72*1000</f>
        <v>3375.5812560860095</v>
      </c>
      <c r="D23" s="49"/>
      <c r="E23" s="42">
        <f>$E69*$E$70*$E$72*1000+$E$71+G$63+$E$72*1000</f>
        <v>3611.1012560860095</v>
      </c>
      <c r="F23" s="42"/>
      <c r="G23" s="42">
        <f>$E69*$E$70*$E$72*1000+$E$71+H$63+$E$72*1000</f>
        <v>4576.031256086009</v>
      </c>
      <c r="H23" s="43"/>
    </row>
    <row r="24" spans="1:8" ht="43.5" customHeight="1" thickBot="1">
      <c r="A24" s="55" t="s">
        <v>30</v>
      </c>
      <c r="B24" s="55"/>
      <c r="C24" s="55"/>
      <c r="D24" s="55"/>
      <c r="E24" s="55"/>
      <c r="F24" s="55"/>
      <c r="G24" s="55"/>
      <c r="H24" s="55"/>
    </row>
    <row r="25" spans="1:8" ht="15.75" customHeight="1" thickBot="1">
      <c r="A25" s="56">
        <f>E72*1000+44.98+E71</f>
        <v>1906.0962862608</v>
      </c>
      <c r="B25" s="57"/>
      <c r="C25" s="57"/>
      <c r="D25" s="57"/>
      <c r="E25" s="57"/>
      <c r="F25" s="57"/>
      <c r="G25" s="57"/>
      <c r="H25" s="58"/>
    </row>
    <row r="26" spans="1:9" s="3" customFormat="1" ht="27.75" customHeight="1" hidden="1">
      <c r="A26" s="55" t="s">
        <v>31</v>
      </c>
      <c r="B26" s="55"/>
      <c r="C26" s="55"/>
      <c r="D26" s="55"/>
      <c r="E26" s="55"/>
      <c r="F26" s="55"/>
      <c r="G26" s="55"/>
      <c r="H26" s="55"/>
      <c r="I26" s="2"/>
    </row>
    <row r="27" spans="1:8" ht="18.75" customHeight="1" hidden="1">
      <c r="A27" s="54" t="s">
        <v>3</v>
      </c>
      <c r="B27" s="54"/>
      <c r="C27" s="54"/>
      <c r="D27" s="54"/>
      <c r="E27" s="54"/>
      <c r="F27" s="54"/>
      <c r="G27" s="54"/>
      <c r="H27" s="54"/>
    </row>
    <row r="28" spans="1:8" ht="12.75" customHeight="1" hidden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hidden="1" thickBot="1">
      <c r="A29" s="66">
        <f>$E$71+E$63+$E$72*1000</f>
        <v>2713.0062862608</v>
      </c>
      <c r="B29" s="53"/>
      <c r="C29" s="67">
        <f>$E$71+F$63+$E$72*1000</f>
        <v>3348.1562862608</v>
      </c>
      <c r="D29" s="68"/>
      <c r="E29" s="53">
        <f>$E$71+G$63+$E$72*1000</f>
        <v>3583.6762862608</v>
      </c>
      <c r="F29" s="53"/>
      <c r="G29" s="53">
        <f>+$E$71+H$63+$E$72*1000</f>
        <v>4548.6062862608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5" t="s">
        <v>28</v>
      </c>
      <c r="B34" s="65"/>
      <c r="C34" s="65"/>
      <c r="D34" s="65"/>
      <c r="E34" s="65"/>
      <c r="F34" s="65"/>
      <c r="G34" s="65"/>
    </row>
    <row r="35" spans="1:11" ht="15" customHeight="1" thickBot="1">
      <c r="A35" s="69" t="s">
        <v>2</v>
      </c>
      <c r="B35" s="69"/>
      <c r="C35" s="69"/>
      <c r="D35" s="69"/>
      <c r="E35" s="69"/>
      <c r="F35" s="69"/>
      <c r="G35" s="69"/>
      <c r="H35" s="1"/>
      <c r="I35" s="1"/>
      <c r="J35" s="1"/>
      <c r="K35" s="1"/>
    </row>
    <row r="36" spans="1:8" ht="15">
      <c r="A36" s="59" t="s">
        <v>13</v>
      </c>
      <c r="B36" s="60"/>
      <c r="C36" s="60"/>
      <c r="D36" s="61"/>
      <c r="E36" s="79" t="s">
        <v>3</v>
      </c>
      <c r="F36" s="40"/>
      <c r="G36" s="40"/>
      <c r="H36" s="41"/>
    </row>
    <row r="37" spans="1:8" ht="15">
      <c r="A37" s="62"/>
      <c r="B37" s="63"/>
      <c r="C37" s="63"/>
      <c r="D37" s="64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0" t="s">
        <v>16</v>
      </c>
      <c r="B38" s="71"/>
      <c r="C38" s="71"/>
      <c r="D38" s="72"/>
      <c r="E38" s="29">
        <f>$E66*$E$70*$I$38+$E$71+E$63+$I$38</f>
        <v>1640.506194</v>
      </c>
      <c r="F38" s="29">
        <f>$E66*$E$70*$I$38+$E$71+F$63+$I$38</f>
        <v>2275.656194</v>
      </c>
      <c r="G38" s="29">
        <f>$E66*$E$70*$I$38+$E$71+G$63+$I$38</f>
        <v>2511.176194</v>
      </c>
      <c r="H38" s="29">
        <f>$E66*$E$70*$I$38+$E$71+H$63+$I$38</f>
        <v>3476.1061939999995</v>
      </c>
      <c r="I38" s="33" t="s">
        <v>33</v>
      </c>
    </row>
    <row r="39" spans="1:9" ht="15">
      <c r="A39" s="70" t="s">
        <v>15</v>
      </c>
      <c r="B39" s="71"/>
      <c r="C39" s="71"/>
      <c r="D39" s="72"/>
      <c r="E39" s="29">
        <f>$E67*$E$70*$I$39+$E$71+E$63+$I$39</f>
        <v>2628.83339</v>
      </c>
      <c r="F39" s="29">
        <f>$E67*$E$70*$I$39+$E$71+F$63+$I$39</f>
        <v>3263.9833900000003</v>
      </c>
      <c r="G39" s="29">
        <f>$E67*$E$70*$I$39+$E$71+G$63+$I$39</f>
        <v>3499.50339</v>
      </c>
      <c r="H39" s="29">
        <f>$E67*$E$70*$I$39+$E$71+H$63+$I$39</f>
        <v>4464.43339</v>
      </c>
      <c r="I39" s="34" t="s">
        <v>34</v>
      </c>
    </row>
    <row r="40" spans="1:9" ht="15.75" thickBot="1">
      <c r="A40" s="70" t="s">
        <v>14</v>
      </c>
      <c r="B40" s="71"/>
      <c r="C40" s="71"/>
      <c r="D40" s="72"/>
      <c r="E40" s="29">
        <f>$E68*$E$70*$I$40+$E$71+E$63+$I$40</f>
        <v>3725.0783837999998</v>
      </c>
      <c r="F40" s="29">
        <f>$E68*$E$70*$I$40+$E$71+F$63+$I$40</f>
        <v>4360.2283838</v>
      </c>
      <c r="G40" s="29">
        <f>$E68*$E$70*$I$40+$E$71+G$63+$I$40</f>
        <v>4595.7483838</v>
      </c>
      <c r="H40" s="30">
        <f>$E68*$E$70*$I$40+$E$71+H$63+$I$40</f>
        <v>5560.678383799999</v>
      </c>
      <c r="I40" s="34" t="s">
        <v>35</v>
      </c>
    </row>
    <row r="41" spans="1:7" ht="15" customHeight="1" thickBot="1">
      <c r="A41" s="80" t="s">
        <v>8</v>
      </c>
      <c r="B41" s="80"/>
      <c r="C41" s="80"/>
      <c r="D41" s="80"/>
      <c r="E41" s="80"/>
      <c r="F41" s="80"/>
      <c r="G41" s="80"/>
    </row>
    <row r="42" spans="1:8" ht="15">
      <c r="A42" s="59" t="s">
        <v>13</v>
      </c>
      <c r="B42" s="60"/>
      <c r="C42" s="60"/>
      <c r="D42" s="61"/>
      <c r="E42" s="79" t="s">
        <v>3</v>
      </c>
      <c r="F42" s="40"/>
      <c r="G42" s="40"/>
      <c r="H42" s="41"/>
    </row>
    <row r="43" spans="1:8" ht="15">
      <c r="A43" s="62"/>
      <c r="B43" s="63"/>
      <c r="C43" s="63"/>
      <c r="D43" s="64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0" t="s">
        <v>16</v>
      </c>
      <c r="B44" s="71"/>
      <c r="C44" s="71"/>
      <c r="D44" s="72"/>
      <c r="E44" s="29">
        <f>$E67*$E$70*$I$38+$E$71+E$63+$I$38</f>
        <v>1638.478845</v>
      </c>
      <c r="F44" s="29">
        <f>$E67*$E$70*$I$38+$E$71+F$63+$I$38</f>
        <v>2273.628845</v>
      </c>
      <c r="G44" s="29">
        <f>$E67*$E$70*$I$38+$E$71+G$63+$I$38</f>
        <v>2509.148845</v>
      </c>
      <c r="H44" s="29">
        <f>$E67*$E$70*$I$38+$E$71+H$63+$I$38</f>
        <v>3474.0788449999995</v>
      </c>
    </row>
    <row r="45" spans="1:8" ht="15">
      <c r="A45" s="70" t="s">
        <v>15</v>
      </c>
      <c r="B45" s="71"/>
      <c r="C45" s="71"/>
      <c r="D45" s="72"/>
      <c r="E45" s="29">
        <f>$E67*$E$70*$I$39+$E$71+E$63+$I$39</f>
        <v>2628.83339</v>
      </c>
      <c r="F45" s="29">
        <f>$E67*$E$70*$I$39+$E$71+F$63+$I$39</f>
        <v>3263.9833900000003</v>
      </c>
      <c r="G45" s="29">
        <f>$E67*$E$70*$I$39+$E$71+G$63+$I$39</f>
        <v>3499.50339</v>
      </c>
      <c r="H45" s="29">
        <f>$E67*$E$70*$I$39+$E$71+H$63+$I$39</f>
        <v>4464.43339</v>
      </c>
    </row>
    <row r="46" spans="1:8" ht="15.75" thickBot="1">
      <c r="A46" s="70" t="s">
        <v>14</v>
      </c>
      <c r="B46" s="71"/>
      <c r="C46" s="71"/>
      <c r="D46" s="72"/>
      <c r="E46" s="29">
        <f>$E67*$E$70*$I$40+$E$71+E$63+$I$40</f>
        <v>3769.4310649999998</v>
      </c>
      <c r="F46" s="29">
        <f>$E67*$E$70*$I$40+$E$71+F$63+$I$40</f>
        <v>4404.581065</v>
      </c>
      <c r="G46" s="29">
        <f>$E67*$E$70*$I$40+$E$71+G$63+$I$40</f>
        <v>4640.101065</v>
      </c>
      <c r="H46" s="30">
        <f>$E67*$E$70*$I$40+$E$71+H$63+$I$40</f>
        <v>5605.031064999999</v>
      </c>
    </row>
    <row r="47" spans="1:7" ht="15" customHeight="1" thickBot="1">
      <c r="A47" s="80" t="s">
        <v>9</v>
      </c>
      <c r="B47" s="80"/>
      <c r="C47" s="80"/>
      <c r="D47" s="80"/>
      <c r="E47" s="80"/>
      <c r="F47" s="80"/>
      <c r="G47" s="80"/>
    </row>
    <row r="48" spans="1:8" ht="15">
      <c r="A48" s="59" t="s">
        <v>13</v>
      </c>
      <c r="B48" s="60"/>
      <c r="C48" s="60"/>
      <c r="D48" s="61"/>
      <c r="E48" s="79" t="s">
        <v>3</v>
      </c>
      <c r="F48" s="40"/>
      <c r="G48" s="40"/>
      <c r="H48" s="41"/>
    </row>
    <row r="49" spans="1:8" ht="15">
      <c r="A49" s="62"/>
      <c r="B49" s="63"/>
      <c r="C49" s="63"/>
      <c r="D49" s="64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0" t="s">
        <v>16</v>
      </c>
      <c r="B50" s="71"/>
      <c r="C50" s="71"/>
      <c r="D50" s="72"/>
      <c r="E50" s="29">
        <f>$E68*$E$70*$I$38+$E$71+E$63+$I$38</f>
        <v>1626.5550294</v>
      </c>
      <c r="F50" s="29">
        <f>$E68*$E$70*$I$38+$E$71+F$63+$I$38</f>
        <v>2261.7050294</v>
      </c>
      <c r="G50" s="29">
        <f>$E68*$E$70*$I$38+$E$71+G$63+$I$38</f>
        <v>2497.2250294</v>
      </c>
      <c r="H50" s="29">
        <f>$E68*$E$70*$I$38+$E$71+H$63+$I$38</f>
        <v>3462.1550294</v>
      </c>
    </row>
    <row r="51" spans="1:8" ht="15">
      <c r="A51" s="70" t="s">
        <v>15</v>
      </c>
      <c r="B51" s="71"/>
      <c r="C51" s="71"/>
      <c r="D51" s="72"/>
      <c r="E51" s="29">
        <f>$E68*$E$70*$I$39+$E$71+E$63+$I$39</f>
        <v>2601.8383428</v>
      </c>
      <c r="F51" s="29">
        <f>$E68*$E$70*$I$39+$E$71+F$63+$I$39</f>
        <v>3236.9883428000003</v>
      </c>
      <c r="G51" s="29">
        <f>$E68*$E$70*$I$39+$E$71+G$63+$I$39</f>
        <v>3472.5083428</v>
      </c>
      <c r="H51" s="29">
        <f>$E68*$E$70*$I$39+$E$71+H$63+$I$39</f>
        <v>4437.4383428</v>
      </c>
    </row>
    <row r="52" spans="1:8" ht="15.75" thickBot="1">
      <c r="A52" s="70" t="s">
        <v>14</v>
      </c>
      <c r="B52" s="71"/>
      <c r="C52" s="71"/>
      <c r="D52" s="72"/>
      <c r="E52" s="29">
        <f>$E68*$E$70*$I$40+$E$71+E$63+$I$40</f>
        <v>3725.0783837999998</v>
      </c>
      <c r="F52" s="29">
        <f>$E68*$E$70*$I$40+$E$71+F$63+$I$40</f>
        <v>4360.2283838</v>
      </c>
      <c r="G52" s="29">
        <f>$E68*$E$70*$I$40+$E$71+G$63+$I$40</f>
        <v>4595.7483838</v>
      </c>
      <c r="H52" s="30">
        <f>$E68*$E$70*$I$40+$E$71+H$63+$I$40</f>
        <v>5560.678383799999</v>
      </c>
    </row>
    <row r="53" spans="1:7" ht="15" customHeight="1" thickBot="1">
      <c r="A53" s="80" t="s">
        <v>10</v>
      </c>
      <c r="B53" s="80"/>
      <c r="C53" s="80"/>
      <c r="D53" s="80"/>
      <c r="E53" s="80"/>
      <c r="F53" s="80"/>
      <c r="G53" s="80"/>
    </row>
    <row r="54" spans="1:8" ht="15">
      <c r="A54" s="73" t="s">
        <v>13</v>
      </c>
      <c r="B54" s="74"/>
      <c r="C54" s="74"/>
      <c r="D54" s="75"/>
      <c r="E54" s="79" t="s">
        <v>3</v>
      </c>
      <c r="F54" s="40"/>
      <c r="G54" s="40"/>
      <c r="H54" s="41"/>
    </row>
    <row r="55" spans="1:8" ht="15">
      <c r="A55" s="76"/>
      <c r="B55" s="77"/>
      <c r="C55" s="77"/>
      <c r="D55" s="78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0" t="s">
        <v>16</v>
      </c>
      <c r="B56" s="71"/>
      <c r="C56" s="71"/>
      <c r="D56" s="72"/>
      <c r="E56" s="29">
        <f>$E69*$E$70*$I$38+$E$71+E$63+$I$38</f>
        <v>1616.8988411999999</v>
      </c>
      <c r="F56" s="29">
        <f>$E69*$E$70*$I$38+$E$71+F$63+$I$38</f>
        <v>2252.0488412</v>
      </c>
      <c r="G56" s="29">
        <f>$E69*$E$70*$I$38+$E$71+G$63+$I$38</f>
        <v>2487.5688412</v>
      </c>
      <c r="H56" s="29">
        <f>$E69*$E$70*$I$38+$E$71+H$63+$I$38</f>
        <v>3452.4988412</v>
      </c>
    </row>
    <row r="57" spans="1:8" ht="15">
      <c r="A57" s="70" t="s">
        <v>15</v>
      </c>
      <c r="B57" s="71"/>
      <c r="C57" s="71"/>
      <c r="D57" s="72"/>
      <c r="E57" s="29">
        <f>$E69*$E$70*$I$39+$E$71+E$63+$I$39</f>
        <v>2579.9771144</v>
      </c>
      <c r="F57" s="29">
        <f>$E69*$E$70*$I$39+$E$71+F$63+$I$39</f>
        <v>3215.1271144</v>
      </c>
      <c r="G57" s="29">
        <f>$E69*$E$70*$I$39+$E$71+G$63+$I$39</f>
        <v>3450.6471143999997</v>
      </c>
      <c r="H57" s="29">
        <f>$E69*$E$70*$I$39+$E$71+H$63+$I$39</f>
        <v>4415.5771144</v>
      </c>
    </row>
    <row r="58" spans="1:8" ht="15.75" thickBot="1">
      <c r="A58" s="81" t="s">
        <v>14</v>
      </c>
      <c r="B58" s="82"/>
      <c r="C58" s="82"/>
      <c r="D58" s="83"/>
      <c r="E58" s="30">
        <f>$E69*$E$70*$I$40+$E$71+E$63+$I$40</f>
        <v>3689.1605323999997</v>
      </c>
      <c r="F58" s="30">
        <f>$E69*$E$70*$I$40+$E$71+F$63+$I$40</f>
        <v>4324.3105324</v>
      </c>
      <c r="G58" s="30">
        <f>$E69*$E$70*$I$40+$E$71+G$63+$I$40</f>
        <v>4559.830532399999</v>
      </c>
      <c r="H58" s="30">
        <f>$E69*$E$70*$I$40+$E$71+H$63+$I$40</f>
        <v>5524.7605324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102" t="s">
        <v>29</v>
      </c>
      <c r="B61" s="103"/>
      <c r="C61" s="103"/>
      <c r="D61" s="104"/>
      <c r="E61" s="94" t="s">
        <v>3</v>
      </c>
      <c r="F61" s="94"/>
      <c r="G61" s="94"/>
      <c r="H61" s="95"/>
    </row>
    <row r="62" spans="1:8" s="12" customFormat="1" ht="14.25" customHeight="1" thickBot="1">
      <c r="A62" s="105"/>
      <c r="B62" s="106"/>
      <c r="C62" s="106"/>
      <c r="D62" s="107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91" t="s">
        <v>17</v>
      </c>
      <c r="B63" s="92"/>
      <c r="C63" s="92"/>
      <c r="D63" s="93"/>
      <c r="E63" s="16">
        <v>851.89</v>
      </c>
      <c r="F63" s="17">
        <v>1487.04</v>
      </c>
      <c r="G63" s="17">
        <v>1722.56</v>
      </c>
      <c r="H63" s="18">
        <v>2687.49</v>
      </c>
    </row>
    <row r="64" spans="1:8" s="12" customFormat="1" ht="28.5" customHeight="1">
      <c r="A64" s="85" t="s">
        <v>23</v>
      </c>
      <c r="B64" s="86"/>
      <c r="C64" s="86"/>
      <c r="D64" s="87"/>
      <c r="E64" s="25">
        <v>106</v>
      </c>
      <c r="F64" s="26">
        <v>194.85</v>
      </c>
      <c r="G64" s="26">
        <v>269.48</v>
      </c>
      <c r="H64" s="27">
        <v>531.58</v>
      </c>
    </row>
    <row r="65" spans="1:8" s="12" customFormat="1" ht="15.75" customHeight="1">
      <c r="A65" s="85" t="s">
        <v>24</v>
      </c>
      <c r="B65" s="86"/>
      <c r="C65" s="86"/>
      <c r="D65" s="87"/>
      <c r="E65" s="21">
        <v>548318.41</v>
      </c>
      <c r="F65" s="22">
        <v>949918.41</v>
      </c>
      <c r="G65" s="22">
        <v>1068181.38</v>
      </c>
      <c r="H65" s="23">
        <v>1584851.04</v>
      </c>
    </row>
    <row r="66" spans="1:8" s="12" customFormat="1" ht="27" customHeight="1">
      <c r="A66" s="85" t="s">
        <v>18</v>
      </c>
      <c r="B66" s="86"/>
      <c r="C66" s="86"/>
      <c r="D66" s="87"/>
      <c r="E66" s="96">
        <v>0.231</v>
      </c>
      <c r="F66" s="97"/>
      <c r="G66" s="97"/>
      <c r="H66" s="98"/>
    </row>
    <row r="67" spans="1:8" s="12" customFormat="1" ht="24" customHeight="1">
      <c r="A67" s="85" t="s">
        <v>19</v>
      </c>
      <c r="B67" s="86"/>
      <c r="C67" s="86"/>
      <c r="D67" s="87"/>
      <c r="E67" s="96">
        <v>0.2175</v>
      </c>
      <c r="F67" s="97"/>
      <c r="G67" s="97"/>
      <c r="H67" s="98"/>
    </row>
    <row r="68" spans="1:8" s="12" customFormat="1" ht="26.25" customHeight="1">
      <c r="A68" s="85" t="s">
        <v>20</v>
      </c>
      <c r="B68" s="86"/>
      <c r="C68" s="86"/>
      <c r="D68" s="87"/>
      <c r="E68" s="96">
        <v>0.1381</v>
      </c>
      <c r="F68" s="97"/>
      <c r="G68" s="97"/>
      <c r="H68" s="98"/>
    </row>
    <row r="69" spans="1:8" s="12" customFormat="1" ht="15.75" customHeight="1">
      <c r="A69" s="85" t="s">
        <v>21</v>
      </c>
      <c r="B69" s="86"/>
      <c r="C69" s="86"/>
      <c r="D69" s="87"/>
      <c r="E69" s="96">
        <v>0.0738</v>
      </c>
      <c r="F69" s="97"/>
      <c r="G69" s="97"/>
      <c r="H69" s="98"/>
    </row>
    <row r="70" spans="1:8" s="12" customFormat="1" ht="15" customHeight="1">
      <c r="A70" s="85" t="s">
        <v>22</v>
      </c>
      <c r="B70" s="86"/>
      <c r="C70" s="86"/>
      <c r="D70" s="87"/>
      <c r="E70" s="108">
        <v>0.2</v>
      </c>
      <c r="F70" s="109"/>
      <c r="G70" s="109"/>
      <c r="H70" s="110"/>
    </row>
    <row r="71" spans="1:8" ht="15" customHeight="1">
      <c r="A71" s="85" t="s">
        <v>25</v>
      </c>
      <c r="B71" s="86"/>
      <c r="C71" s="86"/>
      <c r="D71" s="87"/>
      <c r="E71" s="108">
        <f>0.31+1.103+1.643</f>
        <v>3.056</v>
      </c>
      <c r="F71" s="109"/>
      <c r="G71" s="109"/>
      <c r="H71" s="110"/>
    </row>
    <row r="72" spans="1:8" ht="13.5" thickBot="1">
      <c r="A72" s="99" t="s">
        <v>26</v>
      </c>
      <c r="B72" s="100"/>
      <c r="C72" s="100"/>
      <c r="D72" s="101"/>
      <c r="E72" s="88">
        <v>1.8580602862608</v>
      </c>
      <c r="F72" s="89"/>
      <c r="G72" s="89"/>
      <c r="H72" s="90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2013-06-03T01:44:12Z</cp:lastPrinted>
  <dcterms:created xsi:type="dcterms:W3CDTF">2013-01-28T10:03:36Z</dcterms:created>
  <dcterms:modified xsi:type="dcterms:W3CDTF">2015-12-04T01:40:52Z</dcterms:modified>
  <cp:category/>
  <cp:version/>
  <cp:contentType/>
  <cp:contentStatus/>
</cp:coreProperties>
</file>