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<sst xmlns="http://schemas.openxmlformats.org/spreadsheetml/2006/main" count="97" uniqueCount="36">
  <si>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</si>
  <si>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</si>
  <si>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</si>
  <si>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</si>
  <si>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</si>
  <si>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</si>
  <si>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</si>
  <si>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</si>
  <si>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</si>
  <si>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</si>
  <si>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</si>
  <si>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</si>
  <si>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</si>
  <si>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</si>
  <si>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</si>
  <si>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</si>
  <si>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</si>
  <si>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</si>
  <si>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</si>
  <si>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</si>
  <si>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</si>
  <si>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</si>
  <si>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</si>
  <si>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</si>
  <si>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</si>
  <si>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</si>
  <si>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</si>
  <si>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</si>
  <si>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</si>
  <si>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</si>
  <si>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</si>
  <si>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</si>
  <si>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июнь 2015 г. для потребителей ООО "Заринская горэлектросеть"</t>
  </si>
  <si>
    <t>847,06</t>
  </si>
  <si>
    <t>1543,63</t>
  </si>
  <si>
    <t>3622,2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</si>
</sst>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24" xfId="53" applyFont="1" applyBorder="1" applyAlignment="1">
      <alignment horizontal="left" vertical="top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0" xfId="0" applyFont="1" applyBorder="1" applyAlignment="1">
      <alignment horizontal="left" vertical="justify"/>
    </xf>
    <xf numFmtId="0" fontId="21" fillId="0" borderId="24" xfId="53" applyFont="1" applyFill="1" applyBorder="1" applyAlignment="1">
      <alignment horizontal="center" vertical="center" wrapText="1"/>
      <protection/>
    </xf>
    <xf numFmtId="0" fontId="21" fillId="0" borderId="31" xfId="53" applyFont="1" applyFill="1" applyBorder="1" applyAlignment="1">
      <alignment horizontal="center" vertical="center" wrapText="1"/>
      <protection/>
    </xf>
    <xf numFmtId="177" fontId="24" fillId="0" borderId="32" xfId="53" applyNumberFormat="1" applyFont="1" applyFill="1" applyBorder="1" applyAlignment="1">
      <alignment horizontal="center" vertical="justify"/>
      <protection/>
    </xf>
    <xf numFmtId="177" fontId="24" fillId="0" borderId="33" xfId="53" applyNumberFormat="1" applyFont="1" applyFill="1" applyBorder="1" applyAlignment="1">
      <alignment horizontal="center" vertical="justify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34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5" xfId="53" applyFont="1" applyFill="1" applyBorder="1" applyAlignment="1">
      <alignment horizontal="center" vertical="center" wrapText="1"/>
      <protection/>
    </xf>
    <xf numFmtId="0" fontId="24" fillId="0" borderId="36" xfId="5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5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3" xfId="53" applyNumberFormat="1" applyFont="1" applyFill="1" applyBorder="1" applyAlignment="1">
      <alignment horizontal="left" vertical="top" wrapText="1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177" fontId="25" fillId="0" borderId="45" xfId="53" applyNumberFormat="1" applyFont="1" applyFill="1" applyBorder="1" applyAlignment="1">
      <alignment horizontal="center" vertical="justify" wrapText="1"/>
      <protection/>
    </xf>
    <xf numFmtId="177" fontId="25" fillId="0" borderId="24" xfId="53" applyNumberFormat="1" applyFont="1" applyFill="1" applyBorder="1" applyAlignment="1">
      <alignment horizontal="center" vertical="justify" wrapText="1"/>
      <protection/>
    </xf>
    <xf numFmtId="177" fontId="25" fillId="0" borderId="31" xfId="53" applyNumberFormat="1" applyFont="1" applyFill="1" applyBorder="1" applyAlignment="1">
      <alignment horizontal="center" vertical="justify" wrapText="1"/>
      <protection/>
    </xf>
    <xf numFmtId="4" fontId="24" fillId="0" borderId="34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4" fontId="24" fillId="0" borderId="33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6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77" fontId="24" fillId="0" borderId="47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48" xfId="53" applyNumberFormat="1" applyFont="1" applyFill="1" applyBorder="1" applyAlignment="1">
      <alignment horizontal="center" vertical="justify"/>
      <protection/>
    </xf>
    <xf numFmtId="0" fontId="26" fillId="0" borderId="4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4" fontId="26" fillId="0" borderId="37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48" xfId="0" applyNumberFormat="1" applyFont="1" applyBorder="1" applyAlignment="1">
      <alignment horizontal="center"/>
    </xf>
    <xf numFmtId="0" fontId="26" fillId="0" borderId="5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60" zoomScaleNormal="115" zoomScaleSheetLayoutView="160" zoomScalePageLayoutView="0" workbookViewId="0" topLeftCell="A1">
      <selection activeCell="F45" sqref="F45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96" t="s">
        <v>32</v>
      </c>
      <c r="B2" s="96"/>
      <c r="C2" s="96"/>
      <c r="D2" s="96"/>
      <c r="E2" s="96"/>
      <c r="F2" s="96"/>
      <c r="G2" s="96"/>
      <c r="H2" s="96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89" t="s">
        <v>0</v>
      </c>
      <c r="B4" s="89"/>
      <c r="C4" s="89"/>
      <c r="D4" s="89"/>
      <c r="E4" s="89"/>
      <c r="F4" s="89"/>
      <c r="G4" s="89"/>
      <c r="H4" s="89"/>
    </row>
    <row r="5" spans="1:8" ht="14.25" customHeight="1">
      <c r="A5" s="91" t="s">
        <v>1</v>
      </c>
      <c r="B5" s="91"/>
      <c r="C5" s="91"/>
      <c r="D5" s="91"/>
      <c r="E5" s="91"/>
      <c r="F5" s="91"/>
      <c r="G5" s="91"/>
      <c r="H5" s="91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0" t="s">
        <v>27</v>
      </c>
      <c r="B7" s="80"/>
      <c r="C7" s="80"/>
      <c r="D7" s="80"/>
      <c r="E7" s="80"/>
      <c r="F7" s="80"/>
      <c r="G7" s="80"/>
    </row>
    <row r="8" spans="1:11" ht="15" customHeight="1" thickBot="1">
      <c r="A8" s="97" t="s">
        <v>2</v>
      </c>
      <c r="B8" s="97"/>
      <c r="C8" s="97"/>
      <c r="D8" s="97"/>
      <c r="E8" s="97"/>
      <c r="F8" s="97"/>
      <c r="G8" s="97"/>
      <c r="H8" s="97"/>
      <c r="I8" s="1"/>
      <c r="J8" s="1"/>
      <c r="K8" s="1"/>
    </row>
    <row r="9" spans="1:8" ht="15">
      <c r="A9" s="81" t="s">
        <v>3</v>
      </c>
      <c r="B9" s="46"/>
      <c r="C9" s="46"/>
      <c r="D9" s="46"/>
      <c r="E9" s="46"/>
      <c r="F9" s="46"/>
      <c r="G9" s="46"/>
      <c r="H9" s="47"/>
    </row>
    <row r="10" spans="1:8" ht="12.75" customHeight="1">
      <c r="A10" s="57" t="s">
        <v>4</v>
      </c>
      <c r="B10" s="58"/>
      <c r="C10" s="59" t="s">
        <v>5</v>
      </c>
      <c r="D10" s="60"/>
      <c r="E10" s="59" t="s">
        <v>6</v>
      </c>
      <c r="F10" s="58"/>
      <c r="G10" s="59" t="s">
        <v>7</v>
      </c>
      <c r="H10" s="92"/>
    </row>
    <row r="11" spans="1:14" ht="15.75" thickBot="1">
      <c r="A11" s="56">
        <f>$E66*$E$70*$E$72*1000+$E$71+E$63+$E$72*1000</f>
        <v>2427.8362751773698</v>
      </c>
      <c r="B11" s="55"/>
      <c r="C11" s="53">
        <f>$E66*$E$70*$E$72*1000+$E$71+F$63+$E$72*1000</f>
        <v>3018.6762751773695</v>
      </c>
      <c r="D11" s="54"/>
      <c r="E11" s="55">
        <f>$E66*$E$70*$E$72*1000+$E$71+G$63+$E$72*1000</f>
        <v>3237.75627517737</v>
      </c>
      <c r="F11" s="55"/>
      <c r="G11" s="53">
        <f>$E66*$E$70*$E$72*1000+$E$71+H$63+$E$72*1000</f>
        <v>4135.376275177369</v>
      </c>
      <c r="H11" s="98"/>
      <c r="K11" s="31"/>
      <c r="L11" s="31"/>
      <c r="M11" s="31"/>
      <c r="N11" s="32"/>
    </row>
    <row r="12" spans="1:8" ht="15" customHeight="1" thickBot="1">
      <c r="A12" s="97" t="s">
        <v>8</v>
      </c>
      <c r="B12" s="97"/>
      <c r="C12" s="97"/>
      <c r="D12" s="97"/>
      <c r="E12" s="97"/>
      <c r="F12" s="97"/>
      <c r="G12" s="97"/>
      <c r="H12" s="97"/>
    </row>
    <row r="13" spans="1:8" ht="15" customHeight="1">
      <c r="A13" s="81" t="s">
        <v>3</v>
      </c>
      <c r="B13" s="46"/>
      <c r="C13" s="46"/>
      <c r="D13" s="46"/>
      <c r="E13" s="46"/>
      <c r="F13" s="46"/>
      <c r="G13" s="46"/>
      <c r="H13" s="47"/>
    </row>
    <row r="14" spans="1:8" ht="15">
      <c r="A14" s="57" t="s">
        <v>4</v>
      </c>
      <c r="B14" s="58"/>
      <c r="C14" s="59" t="s">
        <v>5</v>
      </c>
      <c r="D14" s="60"/>
      <c r="E14" s="59" t="s">
        <v>6</v>
      </c>
      <c r="F14" s="58"/>
      <c r="G14" s="59" t="s">
        <v>7</v>
      </c>
      <c r="H14" s="92"/>
    </row>
    <row r="15" spans="1:8" ht="15.75" thickBot="1">
      <c r="A15" s="56">
        <f>$E67*$E$70*$E$72*1000+$E$71+E$63+$E$72*1000</f>
        <v>2424.0122000747137</v>
      </c>
      <c r="B15" s="55"/>
      <c r="C15" s="53">
        <f>$E67*$E$70*$E$72*1000+$E$71+F$63+$E$72*1000</f>
        <v>3014.8522000747134</v>
      </c>
      <c r="D15" s="54"/>
      <c r="E15" s="55">
        <f>$E67*$E$70*$E$72*1000+$E$71+G$63+$E$72*1000</f>
        <v>3233.9322000747134</v>
      </c>
      <c r="F15" s="55"/>
      <c r="G15" s="55">
        <f>$E67*$E$70*$E$72*1000+$E$71+H$63+$E$72*1000</f>
        <v>4131.552200074713</v>
      </c>
      <c r="H15" s="93"/>
    </row>
    <row r="16" spans="1:8" ht="15" customHeight="1" thickBot="1">
      <c r="A16" s="97" t="s">
        <v>9</v>
      </c>
      <c r="B16" s="97"/>
      <c r="C16" s="97"/>
      <c r="D16" s="97"/>
      <c r="E16" s="97"/>
      <c r="F16" s="97"/>
      <c r="G16" s="97"/>
      <c r="H16" s="97"/>
    </row>
    <row r="17" spans="1:8" ht="15" customHeight="1">
      <c r="A17" s="81" t="s">
        <v>3</v>
      </c>
      <c r="B17" s="46"/>
      <c r="C17" s="46"/>
      <c r="D17" s="46"/>
      <c r="E17" s="46"/>
      <c r="F17" s="46"/>
      <c r="G17" s="46"/>
      <c r="H17" s="47"/>
    </row>
    <row r="18" spans="1:8" ht="15" customHeight="1">
      <c r="A18" s="57" t="s">
        <v>4</v>
      </c>
      <c r="B18" s="58"/>
      <c r="C18" s="59" t="s">
        <v>5</v>
      </c>
      <c r="D18" s="60"/>
      <c r="E18" s="59" t="s">
        <v>6</v>
      </c>
      <c r="F18" s="58"/>
      <c r="G18" s="59" t="s">
        <v>7</v>
      </c>
      <c r="H18" s="92"/>
    </row>
    <row r="19" spans="1:8" ht="14.25" customHeight="1" thickBot="1">
      <c r="A19" s="56">
        <f>$E68*$E$70*$E$72*1000+$E$71+E$63+$E$72*1000</f>
        <v>2401.569267505027</v>
      </c>
      <c r="B19" s="55"/>
      <c r="C19" s="53">
        <f>$E68*$E$70*$E$72*1000+$E$71+F$63+$E$72*1000</f>
        <v>2992.409267505027</v>
      </c>
      <c r="D19" s="54"/>
      <c r="E19" s="55">
        <f>$E68*$E$70*$E$72*1000+$E$71+G$63+$E$72*1000</f>
        <v>3211.489267505027</v>
      </c>
      <c r="F19" s="55"/>
      <c r="G19" s="55">
        <f>$E68*$E$70*$E$72*1000+$E$71+H$63+$E$72*1000</f>
        <v>4109.109267505027</v>
      </c>
      <c r="H19" s="93"/>
    </row>
    <row r="20" spans="1:7" ht="15" customHeight="1" thickBot="1">
      <c r="A20" s="67" t="s">
        <v>10</v>
      </c>
      <c r="B20" s="67"/>
      <c r="C20" s="67"/>
      <c r="D20" s="67"/>
      <c r="E20" s="67"/>
      <c r="F20" s="67"/>
      <c r="G20" s="67"/>
    </row>
    <row r="21" spans="1:8" ht="15" customHeight="1">
      <c r="A21" s="81" t="s">
        <v>3</v>
      </c>
      <c r="B21" s="46"/>
      <c r="C21" s="46"/>
      <c r="D21" s="46"/>
      <c r="E21" s="46"/>
      <c r="F21" s="46"/>
      <c r="G21" s="46"/>
      <c r="H21" s="47"/>
    </row>
    <row r="22" spans="1:8" ht="15" customHeight="1">
      <c r="A22" s="57" t="s">
        <v>4</v>
      </c>
      <c r="B22" s="58"/>
      <c r="C22" s="59" t="s">
        <v>5</v>
      </c>
      <c r="D22" s="60"/>
      <c r="E22" s="59" t="s">
        <v>6</v>
      </c>
      <c r="F22" s="58"/>
      <c r="G22" s="59" t="s">
        <v>7</v>
      </c>
      <c r="H22" s="92"/>
    </row>
    <row r="23" spans="1:8" ht="15" customHeight="1" thickBot="1">
      <c r="A23" s="56">
        <f>$E69*$E$70*$E$72*1000+$E$71+E$63+$E$72*1000</f>
        <v>2383.4205832063553</v>
      </c>
      <c r="B23" s="55"/>
      <c r="C23" s="53">
        <f>$E69*$E$70*$E$72*1000+$E$71+F$63+$E$72*1000</f>
        <v>2974.2605832063555</v>
      </c>
      <c r="D23" s="54"/>
      <c r="E23" s="55">
        <f>$E69*$E$70*$E$72*1000+$E$71+G$63+$E$72*1000</f>
        <v>3193.3405832063554</v>
      </c>
      <c r="F23" s="55"/>
      <c r="G23" s="55">
        <f>$E69*$E$70*$E$72*1000+$E$71+H$63+$E$72*1000</f>
        <v>4090.9605832063553</v>
      </c>
      <c r="H23" s="93"/>
    </row>
    <row r="24" spans="1:8" ht="43.5" customHeight="1" thickBot="1">
      <c r="A24" s="95" t="s">
        <v>30</v>
      </c>
      <c r="B24" s="95"/>
      <c r="C24" s="95"/>
      <c r="D24" s="95"/>
      <c r="E24" s="95"/>
      <c r="F24" s="95"/>
      <c r="G24" s="95"/>
      <c r="H24" s="95"/>
    </row>
    <row r="25" spans="1:8" ht="15.75" customHeight="1" thickBot="1">
      <c r="A25" s="82">
        <f>E72*1000+44.98+E71</f>
        <v>1615.0648945311998</v>
      </c>
      <c r="B25" s="83"/>
      <c r="C25" s="83"/>
      <c r="D25" s="83"/>
      <c r="E25" s="83"/>
      <c r="F25" s="83"/>
      <c r="G25" s="83"/>
      <c r="H25" s="84"/>
    </row>
    <row r="26" spans="1:9" s="3" customFormat="1" ht="27.75" customHeight="1">
      <c r="A26" s="95" t="s">
        <v>31</v>
      </c>
      <c r="B26" s="95"/>
      <c r="C26" s="95"/>
      <c r="D26" s="95"/>
      <c r="E26" s="95"/>
      <c r="F26" s="95"/>
      <c r="G26" s="95"/>
      <c r="H26" s="95"/>
      <c r="I26" s="2"/>
    </row>
    <row r="27" spans="1:8" ht="18.75" customHeight="1">
      <c r="A27" s="94" t="s">
        <v>3</v>
      </c>
      <c r="B27" s="94"/>
      <c r="C27" s="94"/>
      <c r="D27" s="94"/>
      <c r="E27" s="94"/>
      <c r="F27" s="94"/>
      <c r="G27" s="94"/>
      <c r="H27" s="94"/>
    </row>
    <row r="28" spans="1:8" ht="12.75" customHeight="1">
      <c r="A28" s="57" t="s">
        <v>4</v>
      </c>
      <c r="B28" s="58"/>
      <c r="C28" s="59" t="s">
        <v>5</v>
      </c>
      <c r="D28" s="60"/>
      <c r="E28" s="59" t="s">
        <v>6</v>
      </c>
      <c r="F28" s="58"/>
      <c r="G28" s="59" t="s">
        <v>7</v>
      </c>
      <c r="H28" s="58"/>
    </row>
    <row r="29" spans="1:8" ht="15.75" thickBot="1">
      <c r="A29" s="85">
        <f>$E$71+E$63+$E$72*1000</f>
        <v>2362.5448945312</v>
      </c>
      <c r="B29" s="86"/>
      <c r="C29" s="87">
        <f>$E$71+F$63+$E$72*1000</f>
        <v>2953.3848945311997</v>
      </c>
      <c r="D29" s="88"/>
      <c r="E29" s="86">
        <f>$E$71+G$63+$E$72*1000</f>
        <v>3172.4648945312</v>
      </c>
      <c r="F29" s="86"/>
      <c r="G29" s="86">
        <f>+$E$71+H$63+$E$72*1000</f>
        <v>4070.0848945312</v>
      </c>
      <c r="H29" s="86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89" t="s">
        <v>11</v>
      </c>
      <c r="B31" s="89"/>
      <c r="C31" s="89"/>
      <c r="D31" s="89"/>
      <c r="E31" s="89"/>
      <c r="F31" s="89"/>
      <c r="G31" s="89"/>
      <c r="H31" s="28"/>
    </row>
    <row r="32" spans="1:7" ht="18" customHeight="1">
      <c r="A32" s="91" t="s">
        <v>12</v>
      </c>
      <c r="B32" s="91"/>
      <c r="C32" s="91"/>
      <c r="D32" s="91"/>
      <c r="E32" s="91"/>
      <c r="F32" s="91"/>
      <c r="G32" s="91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0" t="s">
        <v>28</v>
      </c>
      <c r="B34" s="80"/>
      <c r="C34" s="80"/>
      <c r="D34" s="80"/>
      <c r="E34" s="80"/>
      <c r="F34" s="80"/>
      <c r="G34" s="80"/>
    </row>
    <row r="35" spans="1:11" ht="15" customHeight="1" thickBot="1">
      <c r="A35" s="90" t="s">
        <v>2</v>
      </c>
      <c r="B35" s="90"/>
      <c r="C35" s="90"/>
      <c r="D35" s="90"/>
      <c r="E35" s="90"/>
      <c r="F35" s="90"/>
      <c r="G35" s="90"/>
      <c r="H35" s="1"/>
      <c r="I35" s="1"/>
      <c r="J35" s="1"/>
      <c r="K35" s="1"/>
    </row>
    <row r="36" spans="1:8" ht="15">
      <c r="A36" s="68" t="s">
        <v>13</v>
      </c>
      <c r="B36" s="69"/>
      <c r="C36" s="69"/>
      <c r="D36" s="70"/>
      <c r="E36" s="45" t="s">
        <v>3</v>
      </c>
      <c r="F36" s="46"/>
      <c r="G36" s="46"/>
      <c r="H36" s="47"/>
    </row>
    <row r="37" spans="1:8" ht="15">
      <c r="A37" s="71"/>
      <c r="B37" s="72"/>
      <c r="C37" s="72"/>
      <c r="D37" s="73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1" t="s">
        <v>16</v>
      </c>
      <c r="B38" s="62"/>
      <c r="C38" s="62"/>
      <c r="D38" s="63"/>
      <c r="E38" s="29">
        <f>$E66*$E$70*$I$38+$E$71+E$63+$I$38</f>
        <v>1677.6495196</v>
      </c>
      <c r="F38" s="29">
        <f>$E66*$E$70*$I$38+$E$71+F$63+$I$38</f>
        <v>2268.4895195999998</v>
      </c>
      <c r="G38" s="29">
        <f>$E66*$E$70*$I$38+$E$71+G$63+$I$38</f>
        <v>2487.5695196</v>
      </c>
      <c r="H38" s="29">
        <f>$E66*$E$70*$I$38+$E$71+H$63+$I$38</f>
        <v>3385.1895196</v>
      </c>
      <c r="I38" s="33" t="s">
        <v>33</v>
      </c>
    </row>
    <row r="39" spans="1:9" ht="15">
      <c r="A39" s="61" t="s">
        <v>15</v>
      </c>
      <c r="B39" s="62"/>
      <c r="C39" s="62"/>
      <c r="D39" s="63"/>
      <c r="E39" s="29">
        <f>$E67*$E$70*$I$39+$E$71+E$63+$I$39</f>
        <v>2399.4721686000003</v>
      </c>
      <c r="F39" s="29">
        <f>$E67*$E$70*$I$39+$E$71+F$63+$I$39</f>
        <v>2990.3121686000004</v>
      </c>
      <c r="G39" s="29">
        <f>$E67*$E$70*$I$39+$E$71+G$63+$I$39</f>
        <v>3209.3921686000003</v>
      </c>
      <c r="H39" s="29">
        <f>$E67*$E$70*$I$39+$E$71+H$63+$I$39</f>
        <v>4107.0121686</v>
      </c>
      <c r="I39" s="34" t="s">
        <v>34</v>
      </c>
    </row>
    <row r="40" spans="1:9" ht="15.75" thickBot="1">
      <c r="A40" s="61" t="s">
        <v>14</v>
      </c>
      <c r="B40" s="62"/>
      <c r="C40" s="62"/>
      <c r="D40" s="63"/>
      <c r="E40" s="29">
        <f>$E68*$E$70*$I$40+$E$71+E$63+$I$40</f>
        <v>4507.69378</v>
      </c>
      <c r="F40" s="29">
        <f>$E68*$E$70*$I$40+$E$71+F$63+$I$40</f>
        <v>5098.53378</v>
      </c>
      <c r="G40" s="29">
        <f>$E68*$E$70*$I$40+$E$71+G$63+$I$40</f>
        <v>5317.61378</v>
      </c>
      <c r="H40" s="30">
        <f>$E68*$E$70*$I$40+$E$71+H$63+$I$40</f>
        <v>6215.2337800000005</v>
      </c>
      <c r="I40" s="34" t="s">
        <v>35</v>
      </c>
    </row>
    <row r="41" spans="1:7" ht="15" customHeight="1" thickBot="1">
      <c r="A41" s="44" t="s">
        <v>8</v>
      </c>
      <c r="B41" s="44"/>
      <c r="C41" s="44"/>
      <c r="D41" s="44"/>
      <c r="E41" s="44"/>
      <c r="F41" s="44"/>
      <c r="G41" s="44"/>
    </row>
    <row r="42" spans="1:8" ht="15">
      <c r="A42" s="68" t="s">
        <v>13</v>
      </c>
      <c r="B42" s="69"/>
      <c r="C42" s="69"/>
      <c r="D42" s="70"/>
      <c r="E42" s="45" t="s">
        <v>3</v>
      </c>
      <c r="F42" s="46"/>
      <c r="G42" s="46"/>
      <c r="H42" s="47"/>
    </row>
    <row r="43" spans="1:8" ht="15">
      <c r="A43" s="71"/>
      <c r="B43" s="72"/>
      <c r="C43" s="72"/>
      <c r="D43" s="73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1" t="s">
        <v>16</v>
      </c>
      <c r="B44" s="62"/>
      <c r="C44" s="62"/>
      <c r="D44" s="63"/>
      <c r="E44" s="29">
        <f>$E67*$E$70*$I$38+$E$71+E$63+$I$38</f>
        <v>1675.5826932</v>
      </c>
      <c r="F44" s="29">
        <f>$E67*$E$70*$I$38+$E$71+F$63+$I$38</f>
        <v>2266.4226932</v>
      </c>
      <c r="G44" s="29">
        <f>$E67*$E$70*$I$38+$E$71+G$63+$I$38</f>
        <v>2485.5026932</v>
      </c>
      <c r="H44" s="29">
        <f>$E67*$E$70*$I$38+$E$71+H$63+$I$38</f>
        <v>3383.1226932</v>
      </c>
    </row>
    <row r="45" spans="1:8" ht="15">
      <c r="A45" s="61" t="s">
        <v>15</v>
      </c>
      <c r="B45" s="62"/>
      <c r="C45" s="62"/>
      <c r="D45" s="63"/>
      <c r="E45" s="29">
        <f>$E67*$E$70*$I$39+$E$71+E$63+$I$39</f>
        <v>2399.4721686000003</v>
      </c>
      <c r="F45" s="29">
        <f>$E67*$E$70*$I$39+$E$71+F$63+$I$39</f>
        <v>2990.3121686000004</v>
      </c>
      <c r="G45" s="29">
        <f>$E67*$E$70*$I$39+$E$71+G$63+$I$39</f>
        <v>3209.3921686000003</v>
      </c>
      <c r="H45" s="29">
        <f>$E67*$E$70*$I$39+$E$71+H$63+$I$39</f>
        <v>4107.0121686</v>
      </c>
    </row>
    <row r="46" spans="1:8" ht="15.75" thickBot="1">
      <c r="A46" s="61" t="s">
        <v>14</v>
      </c>
      <c r="B46" s="62"/>
      <c r="C46" s="62"/>
      <c r="D46" s="63"/>
      <c r="E46" s="29">
        <f>$E67*$E$70*$I$40+$E$71+E$63+$I$40</f>
        <v>4559.563684</v>
      </c>
      <c r="F46" s="29">
        <f>$E67*$E$70*$I$40+$E$71+F$63+$I$40</f>
        <v>5150.403684</v>
      </c>
      <c r="G46" s="29">
        <f>$E67*$E$70*$I$40+$E$71+G$63+$I$40</f>
        <v>5369.483684</v>
      </c>
      <c r="H46" s="30">
        <f>$E67*$E$70*$I$40+$E$71+H$63+$I$40</f>
        <v>6267.103684</v>
      </c>
    </row>
    <row r="47" spans="1:7" ht="15" customHeight="1" thickBot="1">
      <c r="A47" s="44" t="s">
        <v>9</v>
      </c>
      <c r="B47" s="44"/>
      <c r="C47" s="44"/>
      <c r="D47" s="44"/>
      <c r="E47" s="44"/>
      <c r="F47" s="44"/>
      <c r="G47" s="44"/>
    </row>
    <row r="48" spans="1:8" ht="15">
      <c r="A48" s="68" t="s">
        <v>13</v>
      </c>
      <c r="B48" s="69"/>
      <c r="C48" s="69"/>
      <c r="D48" s="70"/>
      <c r="E48" s="45" t="s">
        <v>3</v>
      </c>
      <c r="F48" s="46"/>
      <c r="G48" s="46"/>
      <c r="H48" s="47"/>
    </row>
    <row r="49" spans="1:8" ht="15">
      <c r="A49" s="71"/>
      <c r="B49" s="72"/>
      <c r="C49" s="72"/>
      <c r="D49" s="73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1" t="s">
        <v>16</v>
      </c>
      <c r="B50" s="62"/>
      <c r="C50" s="62"/>
      <c r="D50" s="63"/>
      <c r="E50" s="29">
        <f>$E68*$E$70*$I$38+$E$71+E$63+$I$38</f>
        <v>1663.452794</v>
      </c>
      <c r="F50" s="29">
        <f>$E68*$E$70*$I$38+$E$71+F$63+$I$38</f>
        <v>2254.292794</v>
      </c>
      <c r="G50" s="29">
        <f>$E68*$E$70*$I$38+$E$71+G$63+$I$38</f>
        <v>2473.372794</v>
      </c>
      <c r="H50" s="29">
        <f>$E68*$E$70*$I$38+$E$71+H$63+$I$38</f>
        <v>3370.992794</v>
      </c>
    </row>
    <row r="51" spans="1:8" ht="15">
      <c r="A51" s="61" t="s">
        <v>15</v>
      </c>
      <c r="B51" s="62"/>
      <c r="C51" s="62"/>
      <c r="D51" s="63"/>
      <c r="E51" s="29">
        <f>$E68*$E$70*$I$39+$E$71+E$63+$I$39</f>
        <v>2377.3673870000002</v>
      </c>
      <c r="F51" s="29">
        <f>$E68*$E$70*$I$39+$E$71+F$63+$I$39</f>
        <v>2968.2073870000004</v>
      </c>
      <c r="G51" s="29">
        <f>$E68*$E$70*$I$39+$E$71+G$63+$I$39</f>
        <v>3187.2873870000003</v>
      </c>
      <c r="H51" s="29">
        <f>$E68*$E$70*$I$39+$E$71+H$63+$I$39</f>
        <v>4084.907387</v>
      </c>
    </row>
    <row r="52" spans="1:8" ht="15.75" thickBot="1">
      <c r="A52" s="61" t="s">
        <v>14</v>
      </c>
      <c r="B52" s="62"/>
      <c r="C52" s="62"/>
      <c r="D52" s="63"/>
      <c r="E52" s="29">
        <f>$E68*$E$70*$I$40+$E$71+E$63+$I$40</f>
        <v>4507.69378</v>
      </c>
      <c r="F52" s="29">
        <f>$E68*$E$70*$I$40+$E$71+F$63+$I$40</f>
        <v>5098.53378</v>
      </c>
      <c r="G52" s="29">
        <f>$E68*$E$70*$I$40+$E$71+G$63+$I$40</f>
        <v>5317.61378</v>
      </c>
      <c r="H52" s="30">
        <f>$E68*$E$70*$I$40+$E$71+H$63+$I$40</f>
        <v>6215.2337800000005</v>
      </c>
    </row>
    <row r="53" spans="1:7" ht="15" customHeight="1" thickBot="1">
      <c r="A53" s="44" t="s">
        <v>10</v>
      </c>
      <c r="B53" s="44"/>
      <c r="C53" s="44"/>
      <c r="D53" s="44"/>
      <c r="E53" s="44"/>
      <c r="F53" s="44"/>
      <c r="G53" s="44"/>
    </row>
    <row r="54" spans="1:8" ht="15">
      <c r="A54" s="74" t="s">
        <v>13</v>
      </c>
      <c r="B54" s="75"/>
      <c r="C54" s="75"/>
      <c r="D54" s="76"/>
      <c r="E54" s="45" t="s">
        <v>3</v>
      </c>
      <c r="F54" s="46"/>
      <c r="G54" s="46"/>
      <c r="H54" s="47"/>
    </row>
    <row r="55" spans="1:8" ht="15">
      <c r="A55" s="77"/>
      <c r="B55" s="78"/>
      <c r="C55" s="78"/>
      <c r="D55" s="79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1" t="s">
        <v>16</v>
      </c>
      <c r="B56" s="62"/>
      <c r="C56" s="62"/>
      <c r="D56" s="63"/>
      <c r="E56" s="29">
        <f>$E69*$E$70*$I$38+$E$71+E$63+$I$38</f>
        <v>1653.6438392</v>
      </c>
      <c r="F56" s="29">
        <f>$E69*$E$70*$I$38+$E$71+F$63+$I$38</f>
        <v>2244.4838392</v>
      </c>
      <c r="G56" s="29">
        <f>$E69*$E$70*$I$38+$E$71+G$63+$I$38</f>
        <v>2463.5638392</v>
      </c>
      <c r="H56" s="29">
        <f>$E69*$E$70*$I$38+$E$71+H$63+$I$38</f>
        <v>3361.1838392</v>
      </c>
    </row>
    <row r="57" spans="1:8" ht="15">
      <c r="A57" s="61" t="s">
        <v>15</v>
      </c>
      <c r="B57" s="62"/>
      <c r="C57" s="62"/>
      <c r="D57" s="63"/>
      <c r="E57" s="29">
        <f>$E69*$E$70*$I$39+$E$71+E$63+$I$39</f>
        <v>2359.4921516000004</v>
      </c>
      <c r="F57" s="29">
        <f>$E69*$E$70*$I$39+$E$71+F$63+$I$39</f>
        <v>2950.3321516</v>
      </c>
      <c r="G57" s="29">
        <f>$E69*$E$70*$I$39+$E$71+G$63+$I$39</f>
        <v>3169.4121516000005</v>
      </c>
      <c r="H57" s="29">
        <f>$E69*$E$70*$I$39+$E$71+H$63+$I$39</f>
        <v>4067.0321516</v>
      </c>
    </row>
    <row r="58" spans="1:8" ht="15.75" thickBot="1">
      <c r="A58" s="64" t="s">
        <v>14</v>
      </c>
      <c r="B58" s="65"/>
      <c r="C58" s="65"/>
      <c r="D58" s="66"/>
      <c r="E58" s="30">
        <f>$E69*$E$70*$I$40+$E$71+E$63+$I$40</f>
        <v>4465.748704</v>
      </c>
      <c r="F58" s="30">
        <f>$E69*$E$70*$I$40+$E$71+F$63+$I$40</f>
        <v>5056.588704</v>
      </c>
      <c r="G58" s="30">
        <f>$E69*$E$70*$I$40+$E$71+G$63+$I$40</f>
        <v>5275.668704</v>
      </c>
      <c r="H58" s="30">
        <f>$E69*$E$70*$I$40+$E$71+H$63+$I$40</f>
        <v>6173.288704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51" t="s">
        <v>3</v>
      </c>
      <c r="F61" s="51"/>
      <c r="G61" s="51"/>
      <c r="H61" s="52"/>
    </row>
    <row r="62" spans="1:8" s="12" customFormat="1" ht="14.25" customHeight="1" thickBot="1">
      <c r="A62" s="108"/>
      <c r="B62" s="109"/>
      <c r="C62" s="109"/>
      <c r="D62" s="110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48" t="s">
        <v>17</v>
      </c>
      <c r="B63" s="49"/>
      <c r="C63" s="49"/>
      <c r="D63" s="50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0.2083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0.1961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0.1245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1">
        <v>0.2</v>
      </c>
      <c r="F70" s="42"/>
      <c r="G70" s="42"/>
      <c r="H70" s="43"/>
    </row>
    <row r="71" spans="1:8" ht="15" customHeight="1">
      <c r="A71" s="38" t="s">
        <v>25</v>
      </c>
      <c r="B71" s="39"/>
      <c r="C71" s="39"/>
      <c r="D71" s="40"/>
      <c r="E71" s="41">
        <f>0.292+1.021+1.528</f>
        <v>2.841</v>
      </c>
      <c r="F71" s="42"/>
      <c r="G71" s="42"/>
      <c r="H71" s="43"/>
    </row>
    <row r="72" spans="1:8" ht="13.5" thickBot="1">
      <c r="A72" s="102" t="s">
        <v>26</v>
      </c>
      <c r="B72" s="103"/>
      <c r="C72" s="103"/>
      <c r="D72" s="104"/>
      <c r="E72" s="105">
        <v>1.5672438945312</v>
      </c>
      <c r="F72" s="106"/>
      <c r="G72" s="106"/>
      <c r="H72" s="107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2015-06-03T03:07:35Z</dcterms:modified>
  <cp:category/>
  <cp:version/>
  <cp:contentType/>
  <cp:contentStatus/>
</cp:coreProperties>
</file>