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" windowWidth="15480" windowHeight="11640" activeTab="0"/>
  </bookViews>
  <sheets>
    <sheet name="прогноз" sheetId="1" r:id="rId1"/>
  </sheets>
  <definedNames>
    <definedName name="_xlnm.Print_Area" localSheetId="0">'прогноз'!$A$1:$I$60</definedName>
  </definedNames>
  <calcPr fullCalcOnLoad="1"/>
</workbook>
</file>

<file path=xl/sharedStrings.xml><?xml version="1.0" encoding="utf-8"?>
<sst xmlns="http://schemas.openxmlformats.org/spreadsheetml/2006/main" count="76" uniqueCount="30">
  <si>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</si>
  <si>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</si>
  <si>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</si>
  <si>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</si>
  <si>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</si>
  <si>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</si>
  <si>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</si>
  <si>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</si>
  <si>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</si>
  <si>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</si>
  <si>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</si>
  <si>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</si>
  <si>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</si>
  <si>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</si>
  <si>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</si>
  <si>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</si>
  <si>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</si>
  <si>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</si>
  <si>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</si>
  <si>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</si>
  <si>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</si>
  <si>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</si>
  <si>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</si>
  <si>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</si>
  <si>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подгруппа потребителей с максимальной мощностью энергопринимающих устройств до 670 кВт</t>
  </si>
  <si>
    <t>прогнозная срендневзвешеннная цена на электроэнергию, руб/кВт*ч без НДС</t>
  </si>
  <si>
    <t>доходность продаж для подгруппы потребителей с максимальной мощностью энергопринимающих устройств не менее 10 МВт , руб/кВт*ч без НДС</t>
  </si>
  <si>
    <t>доходность продаж для подгруппы потребителей с максимальной мощностью энергопринимающих устройств от 670 кВт до 10 МВт, руб/кВт*ч без НДС</t>
  </si>
  <si>
    <t>доходность продаж для подгруппы потребителей с максимальной мощностью энергопринимающих устройств до 670 кВт, руб/кВт*ч без НДС</t>
  </si>
  <si>
    <t>Прогноз средневзвешенных нерегулируемых цен на электроэнергию и мощность 
на март 2021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</si>
</sst>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0"/>
    <numFmt numFmtId="181" formatCode="0.000"/>
    <numFmt numFmtId="182" formatCode="0.0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3" fillId="0" borderId="0" xfId="55" applyFont="1" applyAlignment="1">
      <alignment vertical="top" wrapText="1"/>
      <protection/>
    </xf>
    <xf numFmtId="0" fontId="22" fillId="0" borderId="0" xfId="55" applyFont="1" applyAlignment="1">
      <alignment vertical="top" wrapText="1"/>
      <protection/>
    </xf>
    <xf numFmtId="0" fontId="13" fillId="0" borderId="0" xfId="55">
      <alignment/>
      <protection/>
    </xf>
    <xf numFmtId="4" fontId="24" fillId="0" borderId="0" xfId="55" applyNumberFormat="1" applyFont="1" applyAlignment="1">
      <alignment horizontal="center" vertical="justify"/>
      <protection/>
    </xf>
    <xf numFmtId="0" fontId="24" fillId="0" borderId="0" xfId="55" applyFont="1" applyAlignment="1">
      <alignment horizontal="center" vertical="justify"/>
      <protection/>
    </xf>
    <xf numFmtId="4" fontId="24" fillId="0" borderId="0" xfId="55" applyNumberFormat="1" applyFont="1" applyAlignment="1">
      <alignment horizontal="center" vertical="center" wrapText="1"/>
      <protection/>
    </xf>
    <xf numFmtId="0" fontId="24" fillId="0" borderId="0" xfId="55" applyFont="1" applyAlignment="1">
      <alignment horizontal="center" vertical="center" wrapText="1"/>
      <protection/>
    </xf>
    <xf numFmtId="4" fontId="24" fillId="0" borderId="10" xfId="55" applyNumberFormat="1" applyFont="1" applyBorder="1" applyAlignment="1">
      <alignment horizontal="center" vertical="top" wrapText="1"/>
      <protection/>
    </xf>
    <xf numFmtId="4" fontId="24" fillId="0" borderId="11" xfId="55" applyNumberFormat="1" applyFont="1" applyBorder="1" applyAlignment="1">
      <alignment horizontal="center" vertical="top" wrapText="1"/>
      <protection/>
    </xf>
    <xf numFmtId="4" fontId="24" fillId="0" borderId="0" xfId="55" applyNumberFormat="1" applyFont="1" applyAlignment="1">
      <alignment horizontal="left" vertical="top" wrapText="1"/>
      <protection/>
    </xf>
    <xf numFmtId="4" fontId="24" fillId="0" borderId="0" xfId="55" applyNumberFormat="1" applyFont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5" applyFont="1" applyAlignment="1">
      <alignment horizontal="center" vertical="center" wrapText="1"/>
      <protection/>
    </xf>
    <xf numFmtId="4" fontId="21" fillId="0" borderId="12" xfId="55" applyNumberFormat="1" applyFont="1" applyBorder="1" applyAlignment="1">
      <alignment horizontal="center" vertical="top" wrapText="1"/>
      <protection/>
    </xf>
    <xf numFmtId="4" fontId="21" fillId="0" borderId="13" xfId="55" applyNumberFormat="1" applyFont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5" applyNumberFormat="1" applyFont="1" applyBorder="1" applyAlignment="1">
      <alignment horizontal="center" vertical="top" wrapText="1"/>
      <protection/>
    </xf>
    <xf numFmtId="0" fontId="20" fillId="0" borderId="0" xfId="55" applyFont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9" fontId="24" fillId="0" borderId="10" xfId="55" applyNumberFormat="1" applyFont="1" applyBorder="1" applyAlignment="1">
      <alignment horizontal="center" vertical="top" wrapText="1"/>
      <protection/>
    </xf>
    <xf numFmtId="179" fontId="24" fillId="0" borderId="19" xfId="55" applyNumberFormat="1" applyFont="1" applyBorder="1" applyAlignment="1">
      <alignment horizontal="center" vertical="top" wrapText="1"/>
      <protection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4" fillId="0" borderId="0" xfId="55" applyNumberFormat="1" applyFont="1" applyAlignment="1">
      <alignment horizontal="right" wrapText="1"/>
      <protection/>
    </xf>
    <xf numFmtId="179" fontId="24" fillId="0" borderId="11" xfId="55" applyNumberFormat="1" applyFont="1" applyBorder="1" applyAlignment="1">
      <alignment horizontal="center" vertical="top" wrapText="1"/>
      <protection/>
    </xf>
    <xf numFmtId="179" fontId="24" fillId="0" borderId="20" xfId="55" applyNumberFormat="1" applyFont="1" applyBorder="1" applyAlignment="1">
      <alignment horizontal="center" vertical="top" wrapText="1"/>
      <protection/>
    </xf>
    <xf numFmtId="0" fontId="26" fillId="0" borderId="0" xfId="0" applyFont="1" applyAlignment="1">
      <alignment wrapText="1"/>
    </xf>
    <xf numFmtId="3" fontId="0" fillId="0" borderId="0" xfId="0" applyNumberFormat="1" applyAlignment="1">
      <alignment/>
    </xf>
    <xf numFmtId="0" fontId="23" fillId="0" borderId="21" xfId="55" applyFont="1" applyBorder="1" applyAlignment="1">
      <alignment horizontal="center" vertical="top" wrapText="1"/>
      <protection/>
    </xf>
    <xf numFmtId="0" fontId="23" fillId="0" borderId="0" xfId="55" applyFont="1" applyAlignment="1">
      <alignment horizontal="center" vertical="top" wrapText="1"/>
      <protection/>
    </xf>
    <xf numFmtId="179" fontId="24" fillId="0" borderId="22" xfId="55" applyNumberFormat="1" applyFont="1" applyBorder="1" applyAlignment="1">
      <alignment horizontal="center" vertical="justify"/>
      <protection/>
    </xf>
    <xf numFmtId="179" fontId="24" fillId="0" borderId="19" xfId="55" applyNumberFormat="1" applyFont="1" applyBorder="1" applyAlignment="1">
      <alignment horizontal="center" vertical="justify"/>
      <protection/>
    </xf>
    <xf numFmtId="0" fontId="24" fillId="0" borderId="18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79" fontId="24" fillId="0" borderId="20" xfId="55" applyNumberFormat="1" applyFont="1" applyBorder="1" applyAlignment="1">
      <alignment horizontal="center" vertical="justify"/>
      <protection/>
    </xf>
    <xf numFmtId="0" fontId="24" fillId="0" borderId="23" xfId="55" applyFont="1" applyBorder="1" applyAlignment="1">
      <alignment horizontal="center" vertical="center" wrapText="1"/>
      <protection/>
    </xf>
    <xf numFmtId="4" fontId="24" fillId="0" borderId="22" xfId="55" applyNumberFormat="1" applyFont="1" applyBorder="1" applyAlignment="1">
      <alignment horizontal="center" vertical="justify"/>
      <protection/>
    </xf>
    <xf numFmtId="4" fontId="24" fillId="0" borderId="19" xfId="55" applyNumberFormat="1" applyFont="1" applyBorder="1" applyAlignment="1">
      <alignment horizontal="center" vertical="justify"/>
      <protection/>
    </xf>
    <xf numFmtId="4" fontId="24" fillId="0" borderId="24" xfId="55" applyNumberFormat="1" applyFont="1" applyBorder="1" applyAlignment="1">
      <alignment horizontal="center" vertical="justify"/>
      <protection/>
    </xf>
    <xf numFmtId="4" fontId="24" fillId="0" borderId="25" xfId="55" applyNumberFormat="1" applyFont="1" applyBorder="1" applyAlignment="1">
      <alignment horizontal="center" vertical="justify"/>
      <protection/>
    </xf>
    <xf numFmtId="0" fontId="24" fillId="0" borderId="26" xfId="55" applyFont="1" applyBorder="1" applyAlignment="1">
      <alignment horizontal="center" vertical="center" wrapText="1"/>
      <protection/>
    </xf>
    <xf numFmtId="0" fontId="24" fillId="0" borderId="27" xfId="55" applyFont="1" applyBorder="1" applyAlignment="1">
      <alignment horizontal="center" vertical="center" wrapText="1"/>
      <protection/>
    </xf>
    <xf numFmtId="0" fontId="24" fillId="0" borderId="14" xfId="55" applyFont="1" applyBorder="1" applyAlignment="1">
      <alignment horizontal="center" vertical="center" wrapText="1"/>
      <protection/>
    </xf>
    <xf numFmtId="0" fontId="24" fillId="0" borderId="15" xfId="55" applyFont="1" applyBorder="1" applyAlignment="1">
      <alignment horizontal="center" vertical="center" wrapText="1"/>
      <protection/>
    </xf>
    <xf numFmtId="0" fontId="24" fillId="0" borderId="16" xfId="55" applyFont="1" applyBorder="1" applyAlignment="1">
      <alignment horizontal="center" vertical="center" wrapText="1"/>
      <protection/>
    </xf>
    <xf numFmtId="0" fontId="24" fillId="0" borderId="11" xfId="55" applyFont="1" applyBorder="1" applyAlignment="1">
      <alignment horizontal="center" vertical="center" wrapText="1"/>
      <protection/>
    </xf>
    <xf numFmtId="0" fontId="21" fillId="0" borderId="0" xfId="55" applyFont="1" applyAlignment="1">
      <alignment horizontal="center" vertical="justify" wrapText="1"/>
      <protection/>
    </xf>
    <xf numFmtId="0" fontId="28" fillId="0" borderId="0" xfId="0" applyFont="1" applyAlignment="1">
      <alignment horizontal="center" wrapText="1"/>
    </xf>
    <xf numFmtId="0" fontId="20" fillId="0" borderId="0" xfId="55" applyFont="1" applyAlignment="1">
      <alignment horizontal="center" vertical="justify" wrapText="1"/>
      <protection/>
    </xf>
    <xf numFmtId="0" fontId="23" fillId="0" borderId="0" xfId="55" applyFont="1" applyAlignment="1">
      <alignment horizontal="left" vertical="top" wrapText="1"/>
      <protection/>
    </xf>
    <xf numFmtId="0" fontId="24" fillId="0" borderId="28" xfId="55" applyFont="1" applyBorder="1" applyAlignment="1">
      <alignment horizontal="center" vertical="center" wrapText="1"/>
      <protection/>
    </xf>
    <xf numFmtId="4" fontId="24" fillId="0" borderId="28" xfId="55" applyNumberFormat="1" applyFont="1" applyBorder="1" applyAlignment="1">
      <alignment horizontal="left" vertical="top" wrapText="1"/>
      <protection/>
    </xf>
    <xf numFmtId="4" fontId="24" fillId="0" borderId="29" xfId="55" applyNumberFormat="1" applyFont="1" applyBorder="1" applyAlignment="1">
      <alignment horizontal="left" vertical="top" wrapText="1"/>
      <protection/>
    </xf>
    <xf numFmtId="4" fontId="24" fillId="0" borderId="27" xfId="55" applyNumberFormat="1" applyFont="1" applyBorder="1" applyAlignment="1">
      <alignment horizontal="left" vertical="top" wrapText="1"/>
      <protection/>
    </xf>
    <xf numFmtId="0" fontId="23" fillId="0" borderId="30" xfId="55" applyFont="1" applyBorder="1" applyAlignment="1">
      <alignment horizontal="left" vertical="top" wrapText="1"/>
      <protection/>
    </xf>
    <xf numFmtId="0" fontId="24" fillId="0" borderId="31" xfId="55" applyFont="1" applyBorder="1" applyAlignment="1">
      <alignment horizontal="center" vertical="center" wrapText="1"/>
      <protection/>
    </xf>
    <xf numFmtId="0" fontId="24" fillId="0" borderId="32" xfId="55" applyFont="1" applyBorder="1" applyAlignment="1">
      <alignment horizontal="center" vertical="center" wrapText="1"/>
      <protection/>
    </xf>
    <xf numFmtId="0" fontId="24" fillId="0" borderId="33" xfId="55" applyFont="1" applyBorder="1" applyAlignment="1">
      <alignment horizontal="center" vertical="center" wrapText="1"/>
      <protection/>
    </xf>
    <xf numFmtId="4" fontId="24" fillId="0" borderId="34" xfId="55" applyNumberFormat="1" applyFont="1" applyBorder="1" applyAlignment="1">
      <alignment horizontal="center" vertical="center" wrapText="1"/>
      <protection/>
    </xf>
    <xf numFmtId="4" fontId="24" fillId="0" borderId="32" xfId="55" applyNumberFormat="1" applyFont="1" applyBorder="1" applyAlignment="1">
      <alignment horizontal="center" vertical="center" wrapText="1"/>
      <protection/>
    </xf>
    <xf numFmtId="4" fontId="24" fillId="0" borderId="35" xfId="55" applyNumberFormat="1" applyFont="1" applyBorder="1" applyAlignment="1">
      <alignment horizontal="center" vertical="center" wrapText="1"/>
      <protection/>
    </xf>
    <xf numFmtId="4" fontId="24" fillId="0" borderId="28" xfId="55" applyNumberFormat="1" applyFont="1" applyBorder="1" applyAlignment="1">
      <alignment horizontal="center" vertical="center" wrapText="1"/>
      <protection/>
    </xf>
    <xf numFmtId="4" fontId="24" fillId="0" borderId="29" xfId="55" applyNumberFormat="1" applyFont="1" applyBorder="1" applyAlignment="1">
      <alignment horizontal="center" vertical="center" wrapText="1"/>
      <protection/>
    </xf>
    <xf numFmtId="4" fontId="24" fillId="0" borderId="27" xfId="55" applyNumberFormat="1" applyFont="1" applyBorder="1" applyAlignment="1">
      <alignment horizontal="center" vertical="center" wrapText="1"/>
      <protection/>
    </xf>
    <xf numFmtId="0" fontId="23" fillId="0" borderId="36" xfId="55" applyFont="1" applyBorder="1" applyAlignment="1">
      <alignment horizontal="left" vertical="top" wrapText="1"/>
      <protection/>
    </xf>
    <xf numFmtId="0" fontId="0" fillId="0" borderId="27" xfId="0" applyBorder="1" applyAlignment="1">
      <alignment/>
    </xf>
    <xf numFmtId="179" fontId="25" fillId="0" borderId="37" xfId="55" applyNumberFormat="1" applyFont="1" applyBorder="1" applyAlignment="1">
      <alignment horizontal="center" vertical="justify" wrapText="1"/>
      <protection/>
    </xf>
    <xf numFmtId="179" fontId="25" fillId="0" borderId="21" xfId="55" applyNumberFormat="1" applyFont="1" applyBorder="1" applyAlignment="1">
      <alignment horizontal="center" vertical="justify" wrapText="1"/>
      <protection/>
    </xf>
    <xf numFmtId="179" fontId="25" fillId="0" borderId="38" xfId="55" applyNumberFormat="1" applyFont="1" applyBorder="1" applyAlignment="1">
      <alignment horizontal="center" vertical="justify" wrapText="1"/>
      <protection/>
    </xf>
    <xf numFmtId="0" fontId="26" fillId="0" borderId="28" xfId="0" applyFont="1" applyBorder="1" applyAlignment="1">
      <alignment horizontal="left" vertical="justify"/>
    </xf>
    <xf numFmtId="0" fontId="26" fillId="0" borderId="29" xfId="0" applyFont="1" applyBorder="1" applyAlignment="1">
      <alignment horizontal="left" vertical="justify"/>
    </xf>
    <xf numFmtId="0" fontId="26" fillId="0" borderId="39" xfId="0" applyFont="1" applyBorder="1" applyAlignment="1">
      <alignment horizontal="left" vertical="justify"/>
    </xf>
    <xf numFmtId="4" fontId="24" fillId="0" borderId="40" xfId="55" applyNumberFormat="1" applyFont="1" applyBorder="1" applyAlignment="1">
      <alignment horizontal="left" vertical="top" wrapText="1"/>
      <protection/>
    </xf>
    <xf numFmtId="4" fontId="24" fillId="0" borderId="41" xfId="55" applyNumberFormat="1" applyFont="1" applyBorder="1" applyAlignment="1">
      <alignment horizontal="left" vertical="top" wrapText="1"/>
      <protection/>
    </xf>
    <xf numFmtId="4" fontId="24" fillId="0" borderId="25" xfId="55" applyNumberFormat="1" applyFont="1" applyBorder="1" applyAlignment="1">
      <alignment horizontal="left" vertical="top" wrapText="1"/>
      <protection/>
    </xf>
    <xf numFmtId="182" fontId="26" fillId="0" borderId="28" xfId="0" applyNumberFormat="1" applyFont="1" applyBorder="1" applyAlignment="1">
      <alignment horizontal="center"/>
    </xf>
    <xf numFmtId="182" fontId="26" fillId="0" borderId="29" xfId="0" applyNumberFormat="1" applyFont="1" applyBorder="1" applyAlignment="1">
      <alignment horizontal="center"/>
    </xf>
    <xf numFmtId="182" fontId="26" fillId="0" borderId="39" xfId="0" applyNumberFormat="1" applyFont="1" applyBorder="1" applyAlignment="1">
      <alignment horizontal="center"/>
    </xf>
    <xf numFmtId="0" fontId="23" fillId="0" borderId="21" xfId="55" applyFont="1" applyBorder="1" applyAlignment="1">
      <alignment horizontal="left" vertical="top" wrapText="1"/>
      <protection/>
    </xf>
    <xf numFmtId="4" fontId="24" fillId="0" borderId="42" xfId="55" applyNumberFormat="1" applyFont="1" applyBorder="1" applyAlignment="1">
      <alignment horizontal="center" vertical="center" wrapText="1"/>
      <protection/>
    </xf>
    <xf numFmtId="4" fontId="24" fillId="0" borderId="36" xfId="55" applyNumberFormat="1" applyFont="1" applyBorder="1" applyAlignment="1">
      <alignment horizontal="center" vertical="center" wrapText="1"/>
      <protection/>
    </xf>
    <xf numFmtId="4" fontId="24" fillId="0" borderId="43" xfId="55" applyNumberFormat="1" applyFont="1" applyBorder="1" applyAlignment="1">
      <alignment horizontal="center" vertical="center" wrapText="1"/>
      <protection/>
    </xf>
    <xf numFmtId="4" fontId="24" fillId="0" borderId="44" xfId="55" applyNumberFormat="1" applyFont="1" applyBorder="1" applyAlignment="1">
      <alignment horizontal="center" vertical="center" wrapText="1"/>
      <protection/>
    </xf>
    <xf numFmtId="4" fontId="24" fillId="0" borderId="23" xfId="55" applyNumberFormat="1" applyFont="1" applyBorder="1" applyAlignment="1">
      <alignment horizontal="center" vertical="center" wrapText="1"/>
      <protection/>
    </xf>
    <xf numFmtId="4" fontId="24" fillId="0" borderId="45" xfId="55" applyNumberFormat="1" applyFont="1" applyBorder="1" applyAlignment="1">
      <alignment horizontal="center" vertical="center" wrapText="1"/>
      <protection/>
    </xf>
    <xf numFmtId="0" fontId="26" fillId="0" borderId="44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46" xfId="0" applyFont="1" applyBorder="1" applyAlignment="1">
      <alignment horizontal="left" vertical="justify"/>
    </xf>
    <xf numFmtId="0" fontId="26" fillId="0" borderId="40" xfId="0" applyFont="1" applyBorder="1" applyAlignment="1">
      <alignment horizontal="left" vertical="justify"/>
    </xf>
    <xf numFmtId="0" fontId="26" fillId="0" borderId="41" xfId="0" applyFont="1" applyBorder="1" applyAlignment="1">
      <alignment horizontal="left" vertical="justify"/>
    </xf>
    <xf numFmtId="0" fontId="26" fillId="0" borderId="47" xfId="0" applyFont="1" applyBorder="1" applyAlignment="1">
      <alignment horizontal="left" vertical="justify"/>
    </xf>
    <xf numFmtId="0" fontId="26" fillId="0" borderId="42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4" fontId="26" fillId="0" borderId="28" xfId="0" applyNumberFormat="1" applyFont="1" applyBorder="1" applyAlignment="1">
      <alignment horizontal="center"/>
    </xf>
    <xf numFmtId="4" fontId="26" fillId="0" borderId="29" xfId="0" applyNumberFormat="1" applyFont="1" applyBorder="1" applyAlignment="1">
      <alignment horizontal="center"/>
    </xf>
    <xf numFmtId="4" fontId="26" fillId="0" borderId="39" xfId="0" applyNumberFormat="1" applyFont="1" applyBorder="1" applyAlignment="1">
      <alignment horizontal="center"/>
    </xf>
    <xf numFmtId="0" fontId="21" fillId="0" borderId="21" xfId="55" applyFont="1" applyBorder="1" applyAlignment="1">
      <alignment horizontal="center" vertical="center" wrapText="1"/>
      <protection/>
    </xf>
    <xf numFmtId="0" fontId="21" fillId="0" borderId="38" xfId="55" applyFont="1" applyBorder="1" applyAlignment="1">
      <alignment horizontal="center" vertical="center" wrapText="1"/>
      <protection/>
    </xf>
    <xf numFmtId="4" fontId="26" fillId="0" borderId="40" xfId="0" applyNumberFormat="1" applyFont="1" applyBorder="1" applyAlignment="1">
      <alignment horizontal="center"/>
    </xf>
    <xf numFmtId="4" fontId="26" fillId="0" borderId="41" xfId="0" applyNumberFormat="1" applyFont="1" applyBorder="1" applyAlignment="1">
      <alignment horizontal="center"/>
    </xf>
    <xf numFmtId="4" fontId="26" fillId="0" borderId="47" xfId="0" applyNumberFormat="1" applyFont="1" applyBorder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Обычный_Форма ПС (потери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2"/>
  <sheetViews>
    <sheetView tabSelected="1" view="pageBreakPreview" zoomScale="130" zoomScaleNormal="115" zoomScaleSheetLayoutView="130" zoomScalePageLayoutView="0" workbookViewId="0" topLeftCell="A14">
      <selection activeCell="I14" sqref="I1:I16384"/>
    </sheetView>
  </sheetViews>
  <sheetFormatPr defaultColWidth="9.140625" defaultRowHeight="12.75"/>
  <cols>
    <col min="1" max="7" width="17.7109375" style="0" customWidth="1"/>
    <col min="8" max="8" width="16.421875" style="0" customWidth="1"/>
    <col min="9" max="9" width="11.140625" style="0" hidden="1" customWidth="1"/>
    <col min="10" max="10" width="10.7109375" style="0" customWidth="1"/>
    <col min="11" max="11" width="9.28125" style="0" bestFit="1" customWidth="1"/>
    <col min="12" max="12" width="10.140625" style="0" bestFit="1" customWidth="1"/>
    <col min="13" max="13" width="9.57421875" style="0" bestFit="1" customWidth="1"/>
  </cols>
  <sheetData>
    <row r="2" spans="1:8" ht="35.25" customHeight="1">
      <c r="A2" s="60" t="s">
        <v>29</v>
      </c>
      <c r="B2" s="60"/>
      <c r="C2" s="60"/>
      <c r="D2" s="60"/>
      <c r="E2" s="60"/>
      <c r="F2" s="60"/>
      <c r="G2" s="60"/>
      <c r="H2" s="60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61" t="s">
        <v>0</v>
      </c>
      <c r="B4" s="61"/>
      <c r="C4" s="61"/>
      <c r="D4" s="61"/>
      <c r="E4" s="61"/>
      <c r="F4" s="61"/>
      <c r="G4" s="61"/>
      <c r="H4" s="61"/>
    </row>
    <row r="5" spans="1:8" ht="14.25" customHeight="1">
      <c r="A5" s="59" t="s">
        <v>1</v>
      </c>
      <c r="B5" s="59"/>
      <c r="C5" s="59"/>
      <c r="D5" s="59"/>
      <c r="E5" s="59"/>
      <c r="F5" s="59"/>
      <c r="G5" s="59"/>
      <c r="H5" s="59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62" t="s">
        <v>19</v>
      </c>
      <c r="B7" s="62"/>
      <c r="C7" s="62"/>
      <c r="D7" s="62"/>
      <c r="E7" s="62"/>
      <c r="F7" s="62"/>
      <c r="G7" s="62"/>
    </row>
    <row r="8" spans="1:10" ht="15" customHeight="1" thickBot="1">
      <c r="A8" s="41" t="s">
        <v>24</v>
      </c>
      <c r="B8" s="41"/>
      <c r="C8" s="41"/>
      <c r="D8" s="41"/>
      <c r="E8" s="41"/>
      <c r="F8" s="41"/>
      <c r="G8" s="41"/>
      <c r="H8" s="41"/>
      <c r="I8" s="1"/>
      <c r="J8" s="1"/>
    </row>
    <row r="9" spans="1:8" ht="15">
      <c r="A9" s="55" t="s">
        <v>2</v>
      </c>
      <c r="B9" s="56"/>
      <c r="C9" s="56"/>
      <c r="D9" s="56"/>
      <c r="E9" s="56"/>
      <c r="F9" s="56"/>
      <c r="G9" s="56"/>
      <c r="H9" s="57"/>
    </row>
    <row r="10" spans="1:8" ht="12.75" customHeight="1">
      <c r="A10" s="44" t="s">
        <v>3</v>
      </c>
      <c r="B10" s="45"/>
      <c r="C10" s="45" t="s">
        <v>4</v>
      </c>
      <c r="D10" s="46"/>
      <c r="E10" s="45" t="s">
        <v>5</v>
      </c>
      <c r="F10" s="45"/>
      <c r="G10" s="45" t="s">
        <v>6</v>
      </c>
      <c r="H10" s="58"/>
    </row>
    <row r="11" spans="1:13" ht="15.75" thickBot="1">
      <c r="A11" s="42">
        <f>$E56*1000+$E$59+E$53+$E$60*1000</f>
        <v>4514.6372804</v>
      </c>
      <c r="B11" s="43"/>
      <c r="C11" s="43">
        <f>$E56*1000+$E$59+F$53+$E$60*1000</f>
        <v>5188.3472804</v>
      </c>
      <c r="D11" s="43"/>
      <c r="E11" s="43">
        <f>$E56*1000+$E$59+G$53+$E$60*1000</f>
        <v>5432.0972804</v>
      </c>
      <c r="F11" s="43"/>
      <c r="G11" s="43">
        <f>$E56*1000+$E$59+H$53+$E$60*1000</f>
        <v>6434.8872804</v>
      </c>
      <c r="H11" s="47"/>
      <c r="J11" s="31"/>
      <c r="K11" s="31"/>
      <c r="L11" s="31"/>
      <c r="M11" s="32"/>
    </row>
    <row r="12" spans="1:8" ht="15" customHeight="1" thickBot="1">
      <c r="A12" s="40" t="s">
        <v>7</v>
      </c>
      <c r="B12" s="40"/>
      <c r="C12" s="40"/>
      <c r="D12" s="40"/>
      <c r="E12" s="40"/>
      <c r="F12" s="40"/>
      <c r="G12" s="40"/>
      <c r="H12" s="40"/>
    </row>
    <row r="13" spans="1:8" ht="15" customHeight="1">
      <c r="A13" s="55" t="s">
        <v>2</v>
      </c>
      <c r="B13" s="56"/>
      <c r="C13" s="56"/>
      <c r="D13" s="56"/>
      <c r="E13" s="56"/>
      <c r="F13" s="56"/>
      <c r="G13" s="56"/>
      <c r="H13" s="57"/>
    </row>
    <row r="14" spans="1:8" ht="15" customHeight="1">
      <c r="A14" s="44" t="s">
        <v>3</v>
      </c>
      <c r="B14" s="45"/>
      <c r="C14" s="45" t="s">
        <v>4</v>
      </c>
      <c r="D14" s="46"/>
      <c r="E14" s="45" t="s">
        <v>5</v>
      </c>
      <c r="F14" s="45"/>
      <c r="G14" s="45" t="s">
        <v>6</v>
      </c>
      <c r="H14" s="58"/>
    </row>
    <row r="15" spans="1:8" ht="14.25" customHeight="1" thickBot="1">
      <c r="A15" s="42">
        <f>$E57*1000+$E$59+E$53+$E$60*1000</f>
        <v>3890.4672804</v>
      </c>
      <c r="B15" s="43"/>
      <c r="C15" s="43">
        <f>$E57*1000+$E$59+F$53+$E$60*1000</f>
        <v>4564.1772804</v>
      </c>
      <c r="D15" s="43"/>
      <c r="E15" s="43">
        <f>$E57*1000+$E$59+G$53+$E$60*1000</f>
        <v>4807.9272804</v>
      </c>
      <c r="F15" s="43"/>
      <c r="G15" s="43">
        <f>$E57*1000+$E$59+H$53+$E$60*1000</f>
        <v>5810.7172804</v>
      </c>
      <c r="H15" s="47"/>
    </row>
    <row r="16" spans="1:7" ht="15" customHeight="1" thickBot="1">
      <c r="A16" s="77" t="s">
        <v>8</v>
      </c>
      <c r="B16" s="77"/>
      <c r="C16" s="77"/>
      <c r="D16" s="77"/>
      <c r="E16" s="77"/>
      <c r="F16" s="77"/>
      <c r="G16" s="77"/>
    </row>
    <row r="17" spans="1:8" ht="15" customHeight="1">
      <c r="A17" s="55" t="s">
        <v>2</v>
      </c>
      <c r="B17" s="56"/>
      <c r="C17" s="56"/>
      <c r="D17" s="56"/>
      <c r="E17" s="56"/>
      <c r="F17" s="56"/>
      <c r="G17" s="56"/>
      <c r="H17" s="57"/>
    </row>
    <row r="18" spans="1:8" ht="15" customHeight="1">
      <c r="A18" s="44" t="s">
        <v>3</v>
      </c>
      <c r="B18" s="45"/>
      <c r="C18" s="45" t="s">
        <v>4</v>
      </c>
      <c r="D18" s="46"/>
      <c r="E18" s="45" t="s">
        <v>5</v>
      </c>
      <c r="F18" s="45"/>
      <c r="G18" s="45" t="s">
        <v>6</v>
      </c>
      <c r="H18" s="58"/>
    </row>
    <row r="19" spans="1:8" ht="15" customHeight="1" thickBot="1">
      <c r="A19" s="42">
        <f>$E58*1000+$E$59+E$53+$E$60*1000</f>
        <v>3853.1272804</v>
      </c>
      <c r="B19" s="43"/>
      <c r="C19" s="43">
        <f>$E58*1000+$E$59+F$53+$E$60*1000</f>
        <v>4526.8372804</v>
      </c>
      <c r="D19" s="43"/>
      <c r="E19" s="43">
        <f>$E58*1000+$E$59+G$53+$E$60*1000</f>
        <v>4770.5872804</v>
      </c>
      <c r="F19" s="43"/>
      <c r="G19" s="43">
        <f>$E58*1000+$E$59+H$53+$E$60*1000</f>
        <v>5773.3772804</v>
      </c>
      <c r="H19" s="47"/>
    </row>
    <row r="20" spans="1:8" ht="43.5" customHeight="1">
      <c r="A20" s="41" t="s">
        <v>17</v>
      </c>
      <c r="B20" s="41"/>
      <c r="C20" s="41"/>
      <c r="D20" s="41"/>
      <c r="E20" s="41"/>
      <c r="F20" s="41"/>
      <c r="G20" s="41"/>
      <c r="H20" s="41"/>
    </row>
    <row r="21" spans="1:8" ht="15.75" customHeight="1" hidden="1" thickBot="1">
      <c r="A21" s="79">
        <f>E60*1000+44.98+E59</f>
        <v>2663.7872804000003</v>
      </c>
      <c r="B21" s="80"/>
      <c r="C21" s="80"/>
      <c r="D21" s="80"/>
      <c r="E21" s="80"/>
      <c r="F21" s="80"/>
      <c r="G21" s="80"/>
      <c r="H21" s="81"/>
    </row>
    <row r="22" spans="1:9" s="3" customFormat="1" ht="27.75" customHeight="1" hidden="1">
      <c r="A22" s="41" t="s">
        <v>18</v>
      </c>
      <c r="B22" s="41"/>
      <c r="C22" s="41"/>
      <c r="D22" s="41"/>
      <c r="E22" s="41"/>
      <c r="F22" s="41"/>
      <c r="G22" s="41"/>
      <c r="H22" s="41"/>
      <c r="I22" s="2"/>
    </row>
    <row r="23" spans="1:8" ht="18.75" customHeight="1" hidden="1">
      <c r="A23" s="48" t="s">
        <v>2</v>
      </c>
      <c r="B23" s="48"/>
      <c r="C23" s="48"/>
      <c r="D23" s="48"/>
      <c r="E23" s="48"/>
      <c r="F23" s="48"/>
      <c r="G23" s="48"/>
      <c r="H23" s="48"/>
    </row>
    <row r="24" spans="1:8" ht="12.75" customHeight="1" hidden="1">
      <c r="A24" s="63" t="s">
        <v>3</v>
      </c>
      <c r="B24" s="54"/>
      <c r="C24" s="53" t="s">
        <v>4</v>
      </c>
      <c r="D24" s="78"/>
      <c r="E24" s="53" t="s">
        <v>5</v>
      </c>
      <c r="F24" s="54"/>
      <c r="G24" s="53" t="s">
        <v>6</v>
      </c>
      <c r="H24" s="54"/>
    </row>
    <row r="25" spans="1:8" ht="15.75" hidden="1" thickBot="1">
      <c r="A25" s="49">
        <f>$E$59+E$53+$E$60*1000</f>
        <v>3522.3672804000003</v>
      </c>
      <c r="B25" s="50"/>
      <c r="C25" s="51">
        <f>$E$59+F$53+$E$60*1000</f>
        <v>4196.0772804</v>
      </c>
      <c r="D25" s="52"/>
      <c r="E25" s="50">
        <f>$E$59+G$53+$E$60*1000</f>
        <v>4439.8272804</v>
      </c>
      <c r="F25" s="50"/>
      <c r="G25" s="50">
        <f>+$E$59+H$53+$E$60*1000</f>
        <v>5442.6172804</v>
      </c>
      <c r="H25" s="50"/>
    </row>
    <row r="26" spans="1:7" ht="15">
      <c r="A26" s="4"/>
      <c r="B26" s="5"/>
      <c r="C26" s="4"/>
      <c r="D26" s="5"/>
      <c r="E26" s="6"/>
      <c r="F26" s="7"/>
      <c r="G26" s="6"/>
    </row>
    <row r="27" spans="1:8" ht="17.25" customHeight="1">
      <c r="A27" s="61" t="s">
        <v>9</v>
      </c>
      <c r="B27" s="61"/>
      <c r="C27" s="61"/>
      <c r="D27" s="61"/>
      <c r="E27" s="61"/>
      <c r="F27" s="61"/>
      <c r="G27" s="61"/>
      <c r="H27" s="28"/>
    </row>
    <row r="28" spans="1:7" ht="18" customHeight="1">
      <c r="A28" s="59" t="s">
        <v>10</v>
      </c>
      <c r="B28" s="59"/>
      <c r="C28" s="59"/>
      <c r="D28" s="59"/>
      <c r="E28" s="59"/>
      <c r="F28" s="59"/>
      <c r="G28" s="59"/>
    </row>
    <row r="29" spans="1:7" ht="12" customHeight="1">
      <c r="A29" s="20"/>
      <c r="B29" s="20"/>
      <c r="C29" s="20"/>
      <c r="D29" s="20"/>
      <c r="E29" s="20"/>
      <c r="F29" s="20"/>
      <c r="G29" s="20"/>
    </row>
    <row r="30" spans="1:7" ht="14.25" customHeight="1">
      <c r="A30" s="62" t="s">
        <v>20</v>
      </c>
      <c r="B30" s="62"/>
      <c r="C30" s="62"/>
      <c r="D30" s="62"/>
      <c r="E30" s="62"/>
      <c r="F30" s="62"/>
      <c r="G30" s="62"/>
    </row>
    <row r="31" spans="1:10" ht="15" customHeight="1" thickBot="1">
      <c r="A31" s="67" t="s">
        <v>24</v>
      </c>
      <c r="B31" s="67"/>
      <c r="C31" s="67"/>
      <c r="D31" s="67"/>
      <c r="E31" s="67"/>
      <c r="F31" s="67"/>
      <c r="G31" s="67"/>
      <c r="H31" s="1"/>
      <c r="I31" s="1"/>
      <c r="J31" s="1"/>
    </row>
    <row r="32" spans="1:8" ht="15">
      <c r="A32" s="71" t="s">
        <v>11</v>
      </c>
      <c r="B32" s="72"/>
      <c r="C32" s="72"/>
      <c r="D32" s="73"/>
      <c r="E32" s="68" t="s">
        <v>2</v>
      </c>
      <c r="F32" s="69"/>
      <c r="G32" s="69"/>
      <c r="H32" s="70"/>
    </row>
    <row r="33" spans="1:9" ht="15">
      <c r="A33" s="74"/>
      <c r="B33" s="75"/>
      <c r="C33" s="75"/>
      <c r="D33" s="76"/>
      <c r="E33" s="8" t="s">
        <v>3</v>
      </c>
      <c r="F33" s="8" t="s">
        <v>4</v>
      </c>
      <c r="G33" s="8" t="s">
        <v>5</v>
      </c>
      <c r="H33" s="9" t="s">
        <v>6</v>
      </c>
      <c r="I33" s="34"/>
    </row>
    <row r="34" spans="1:9" ht="12.75" customHeight="1">
      <c r="A34" s="64" t="s">
        <v>14</v>
      </c>
      <c r="B34" s="65"/>
      <c r="C34" s="65"/>
      <c r="D34" s="66"/>
      <c r="E34" s="29">
        <f aca="true" t="shared" si="0" ref="E34:H36">$E$56*1000+$E$59+E$53+$I34</f>
        <v>2722.119</v>
      </c>
      <c r="F34" s="29">
        <f t="shared" si="0"/>
        <v>3395.829</v>
      </c>
      <c r="G34" s="29">
        <f t="shared" si="0"/>
        <v>3639.579</v>
      </c>
      <c r="H34" s="36">
        <f t="shared" si="0"/>
        <v>4642.369</v>
      </c>
      <c r="I34" s="35">
        <v>819.42</v>
      </c>
    </row>
    <row r="35" spans="1:9" ht="15">
      <c r="A35" s="64" t="s">
        <v>13</v>
      </c>
      <c r="B35" s="65"/>
      <c r="C35" s="65"/>
      <c r="D35" s="66"/>
      <c r="E35" s="29">
        <f t="shared" si="0"/>
        <v>4090.179</v>
      </c>
      <c r="F35" s="29">
        <f t="shared" si="0"/>
        <v>4763.889</v>
      </c>
      <c r="G35" s="29">
        <f t="shared" si="0"/>
        <v>5007.639</v>
      </c>
      <c r="H35" s="36">
        <f t="shared" si="0"/>
        <v>6010.429</v>
      </c>
      <c r="I35" s="35">
        <v>2187.48</v>
      </c>
    </row>
    <row r="36" spans="1:9" ht="15.75" thickBot="1">
      <c r="A36" s="64" t="s">
        <v>12</v>
      </c>
      <c r="B36" s="65"/>
      <c r="C36" s="65"/>
      <c r="D36" s="66"/>
      <c r="E36" s="29">
        <f t="shared" si="0"/>
        <v>7428.519</v>
      </c>
      <c r="F36" s="30">
        <f t="shared" si="0"/>
        <v>8102.228999999999</v>
      </c>
      <c r="G36" s="30">
        <f t="shared" si="0"/>
        <v>8345.979</v>
      </c>
      <c r="H36" s="37">
        <f t="shared" si="0"/>
        <v>9348.769</v>
      </c>
      <c r="I36" s="35">
        <v>5525.82</v>
      </c>
    </row>
    <row r="37" spans="1:9" ht="15" customHeight="1" thickBot="1">
      <c r="A37" s="91" t="s">
        <v>7</v>
      </c>
      <c r="B37" s="91"/>
      <c r="C37" s="91"/>
      <c r="D37" s="91"/>
      <c r="E37" s="91"/>
      <c r="F37" s="67"/>
      <c r="G37" s="67"/>
      <c r="I37" s="34"/>
    </row>
    <row r="38" spans="1:8" ht="15">
      <c r="A38" s="71" t="s">
        <v>11</v>
      </c>
      <c r="B38" s="72"/>
      <c r="C38" s="72"/>
      <c r="D38" s="73"/>
      <c r="E38" s="68" t="s">
        <v>2</v>
      </c>
      <c r="F38" s="69"/>
      <c r="G38" s="69"/>
      <c r="H38" s="70"/>
    </row>
    <row r="39" spans="1:8" ht="15">
      <c r="A39" s="74"/>
      <c r="B39" s="75"/>
      <c r="C39" s="75"/>
      <c r="D39" s="76"/>
      <c r="E39" s="8" t="s">
        <v>3</v>
      </c>
      <c r="F39" s="8" t="s">
        <v>4</v>
      </c>
      <c r="G39" s="8" t="s">
        <v>5</v>
      </c>
      <c r="H39" s="9" t="s">
        <v>6</v>
      </c>
    </row>
    <row r="40" spans="1:8" ht="15">
      <c r="A40" s="64" t="s">
        <v>14</v>
      </c>
      <c r="B40" s="65"/>
      <c r="C40" s="65"/>
      <c r="D40" s="66"/>
      <c r="E40" s="29">
        <f aca="true" t="shared" si="1" ref="E40:H42">$E$57*1000+$E$59+E$53+$I34</f>
        <v>2097.949</v>
      </c>
      <c r="F40" s="29">
        <f t="shared" si="1"/>
        <v>2771.659</v>
      </c>
      <c r="G40" s="29">
        <f t="shared" si="1"/>
        <v>3015.409</v>
      </c>
      <c r="H40" s="36">
        <f t="shared" si="1"/>
        <v>4018.199</v>
      </c>
    </row>
    <row r="41" spans="1:8" ht="15">
      <c r="A41" s="64" t="s">
        <v>13</v>
      </c>
      <c r="B41" s="65"/>
      <c r="C41" s="65"/>
      <c r="D41" s="66"/>
      <c r="E41" s="29">
        <f t="shared" si="1"/>
        <v>3466.009</v>
      </c>
      <c r="F41" s="29">
        <f t="shared" si="1"/>
        <v>4139.719</v>
      </c>
      <c r="G41" s="29">
        <f t="shared" si="1"/>
        <v>4383.469</v>
      </c>
      <c r="H41" s="36">
        <f t="shared" si="1"/>
        <v>5386.259</v>
      </c>
    </row>
    <row r="42" spans="1:8" ht="15.75" thickBot="1">
      <c r="A42" s="64" t="s">
        <v>12</v>
      </c>
      <c r="B42" s="65"/>
      <c r="C42" s="65"/>
      <c r="D42" s="66"/>
      <c r="E42" s="29">
        <f t="shared" si="1"/>
        <v>6804.349</v>
      </c>
      <c r="F42" s="30">
        <f t="shared" si="1"/>
        <v>7478.058999999999</v>
      </c>
      <c r="G42" s="30">
        <f t="shared" si="1"/>
        <v>7721.808999999999</v>
      </c>
      <c r="H42" s="37">
        <f t="shared" si="1"/>
        <v>8724.599</v>
      </c>
    </row>
    <row r="43" spans="1:7" ht="15" customHeight="1" thickBot="1">
      <c r="A43" s="91" t="s">
        <v>8</v>
      </c>
      <c r="B43" s="91"/>
      <c r="C43" s="91"/>
      <c r="D43" s="91"/>
      <c r="E43" s="91"/>
      <c r="F43" s="67"/>
      <c r="G43" s="67"/>
    </row>
    <row r="44" spans="1:8" ht="15">
      <c r="A44" s="92" t="s">
        <v>11</v>
      </c>
      <c r="B44" s="93"/>
      <c r="C44" s="93"/>
      <c r="D44" s="94"/>
      <c r="E44" s="68" t="s">
        <v>2</v>
      </c>
      <c r="F44" s="69"/>
      <c r="G44" s="69"/>
      <c r="H44" s="70"/>
    </row>
    <row r="45" spans="1:8" ht="15">
      <c r="A45" s="95"/>
      <c r="B45" s="96"/>
      <c r="C45" s="96"/>
      <c r="D45" s="97"/>
      <c r="E45" s="8" t="s">
        <v>3</v>
      </c>
      <c r="F45" s="8" t="s">
        <v>4</v>
      </c>
      <c r="G45" s="8" t="s">
        <v>5</v>
      </c>
      <c r="H45" s="9" t="s">
        <v>6</v>
      </c>
    </row>
    <row r="46" spans="1:8" ht="15">
      <c r="A46" s="64" t="s">
        <v>14</v>
      </c>
      <c r="B46" s="65"/>
      <c r="C46" s="65"/>
      <c r="D46" s="66"/>
      <c r="E46" s="29">
        <f aca="true" t="shared" si="2" ref="E46:H48">$E$58*1000+$E$59+E$53+$I34</f>
        <v>2060.609</v>
      </c>
      <c r="F46" s="29">
        <f t="shared" si="2"/>
        <v>2734.319</v>
      </c>
      <c r="G46" s="29">
        <f t="shared" si="2"/>
        <v>2978.069</v>
      </c>
      <c r="H46" s="36">
        <f t="shared" si="2"/>
        <v>3980.859</v>
      </c>
    </row>
    <row r="47" spans="1:8" ht="15">
      <c r="A47" s="64" t="s">
        <v>13</v>
      </c>
      <c r="B47" s="65"/>
      <c r="C47" s="65"/>
      <c r="D47" s="66"/>
      <c r="E47" s="29">
        <f t="shared" si="2"/>
        <v>3428.669</v>
      </c>
      <c r="F47" s="29">
        <f t="shared" si="2"/>
        <v>4102.379</v>
      </c>
      <c r="G47" s="29">
        <f t="shared" si="2"/>
        <v>4346.129</v>
      </c>
      <c r="H47" s="36">
        <f t="shared" si="2"/>
        <v>5348.919</v>
      </c>
    </row>
    <row r="48" spans="1:8" ht="15.75" thickBot="1">
      <c r="A48" s="85" t="s">
        <v>12</v>
      </c>
      <c r="B48" s="86"/>
      <c r="C48" s="86"/>
      <c r="D48" s="87"/>
      <c r="E48" s="30">
        <f t="shared" si="2"/>
        <v>6767.009</v>
      </c>
      <c r="F48" s="30">
        <f t="shared" si="2"/>
        <v>7440.718999999999</v>
      </c>
      <c r="G48" s="30">
        <f t="shared" si="2"/>
        <v>7684.468999999999</v>
      </c>
      <c r="H48" s="37">
        <f t="shared" si="2"/>
        <v>8687.259</v>
      </c>
    </row>
    <row r="49" spans="1:7" ht="15">
      <c r="A49" s="10"/>
      <c r="B49" s="10"/>
      <c r="C49" s="10"/>
      <c r="D49" s="11"/>
      <c r="E49" s="11"/>
      <c r="F49" s="11"/>
      <c r="G49" s="11"/>
    </row>
    <row r="50" s="12" customFormat="1" ht="14.25" customHeight="1" thickBot="1">
      <c r="G50" s="13"/>
    </row>
    <row r="51" spans="1:8" s="12" customFormat="1" ht="15" customHeight="1" thickBot="1">
      <c r="A51" s="104" t="s">
        <v>16</v>
      </c>
      <c r="B51" s="105"/>
      <c r="C51" s="105"/>
      <c r="D51" s="106"/>
      <c r="E51" s="113" t="s">
        <v>2</v>
      </c>
      <c r="F51" s="113"/>
      <c r="G51" s="113"/>
      <c r="H51" s="114"/>
    </row>
    <row r="52" spans="1:8" s="12" customFormat="1" ht="14.25" customHeight="1" thickBot="1">
      <c r="A52" s="107"/>
      <c r="B52" s="108"/>
      <c r="C52" s="108"/>
      <c r="D52" s="109"/>
      <c r="E52" s="19" t="s">
        <v>3</v>
      </c>
      <c r="F52" s="14" t="s">
        <v>4</v>
      </c>
      <c r="G52" s="14" t="s">
        <v>5</v>
      </c>
      <c r="H52" s="15" t="s">
        <v>6</v>
      </c>
    </row>
    <row r="53" spans="1:12" s="12" customFormat="1" ht="17.25" customHeight="1">
      <c r="A53" s="98" t="s">
        <v>21</v>
      </c>
      <c r="B53" s="99"/>
      <c r="C53" s="99"/>
      <c r="D53" s="100"/>
      <c r="E53" s="16">
        <v>903.56</v>
      </c>
      <c r="F53" s="17">
        <v>1577.27</v>
      </c>
      <c r="G53" s="17">
        <v>1821.02</v>
      </c>
      <c r="H53" s="18">
        <v>2823.81</v>
      </c>
      <c r="J53" s="33"/>
      <c r="K53" s="33"/>
      <c r="L53" s="33"/>
    </row>
    <row r="54" spans="1:8" s="12" customFormat="1" ht="28.5" customHeight="1">
      <c r="A54" s="82" t="s">
        <v>22</v>
      </c>
      <c r="B54" s="83"/>
      <c r="C54" s="83"/>
      <c r="D54" s="84"/>
      <c r="E54" s="25">
        <v>72.68</v>
      </c>
      <c r="F54" s="26">
        <v>187.18</v>
      </c>
      <c r="G54" s="26">
        <v>304.31</v>
      </c>
      <c r="H54" s="27">
        <v>620.94</v>
      </c>
    </row>
    <row r="55" spans="1:8" s="12" customFormat="1" ht="15.75" customHeight="1">
      <c r="A55" s="82" t="s">
        <v>15</v>
      </c>
      <c r="B55" s="83"/>
      <c r="C55" s="83"/>
      <c r="D55" s="84"/>
      <c r="E55" s="21">
        <v>528550.28</v>
      </c>
      <c r="F55" s="22">
        <v>763012.35</v>
      </c>
      <c r="G55" s="22">
        <v>926606.07</v>
      </c>
      <c r="H55" s="23">
        <v>1218001.25</v>
      </c>
    </row>
    <row r="56" spans="1:10" s="12" customFormat="1" ht="27" customHeight="1">
      <c r="A56" s="82" t="s">
        <v>28</v>
      </c>
      <c r="B56" s="83"/>
      <c r="C56" s="83"/>
      <c r="D56" s="84"/>
      <c r="E56" s="88">
        <v>0.99227</v>
      </c>
      <c r="F56" s="89"/>
      <c r="G56" s="89"/>
      <c r="H56" s="90"/>
      <c r="J56" s="38"/>
    </row>
    <row r="57" spans="1:10" s="12" customFormat="1" ht="26.25" customHeight="1">
      <c r="A57" s="82" t="s">
        <v>27</v>
      </c>
      <c r="B57" s="83"/>
      <c r="C57" s="83"/>
      <c r="D57" s="84"/>
      <c r="E57" s="88">
        <v>0.3681</v>
      </c>
      <c r="F57" s="89"/>
      <c r="G57" s="89"/>
      <c r="H57" s="90"/>
      <c r="J57" s="38"/>
    </row>
    <row r="58" spans="1:10" s="12" customFormat="1" ht="28.5" customHeight="1">
      <c r="A58" s="82" t="s">
        <v>26</v>
      </c>
      <c r="B58" s="83"/>
      <c r="C58" s="83"/>
      <c r="D58" s="84"/>
      <c r="E58" s="88">
        <v>0.33076</v>
      </c>
      <c r="F58" s="89"/>
      <c r="G58" s="89"/>
      <c r="H58" s="90"/>
      <c r="J58" s="38"/>
    </row>
    <row r="59" spans="1:8" ht="15" customHeight="1">
      <c r="A59" s="82" t="s">
        <v>23</v>
      </c>
      <c r="B59" s="83"/>
      <c r="C59" s="83"/>
      <c r="D59" s="84"/>
      <c r="E59" s="110">
        <f>0.352+5.303+1.214</f>
        <v>6.869</v>
      </c>
      <c r="F59" s="111"/>
      <c r="G59" s="111"/>
      <c r="H59" s="112"/>
    </row>
    <row r="60" spans="1:8" ht="13.5" thickBot="1">
      <c r="A60" s="101" t="s">
        <v>25</v>
      </c>
      <c r="B60" s="102"/>
      <c r="C60" s="102"/>
      <c r="D60" s="103"/>
      <c r="E60" s="115">
        <v>2.6119382804</v>
      </c>
      <c r="F60" s="116"/>
      <c r="G60" s="116"/>
      <c r="H60" s="117"/>
    </row>
    <row r="62" spans="6:8" ht="12.75">
      <c r="F62" s="39"/>
      <c r="H62" s="39"/>
    </row>
    <row r="64" ht="12.75">
      <c r="I64" s="39"/>
    </row>
    <row r="70" spans="5:8" ht="12.75">
      <c r="E70" s="28"/>
      <c r="F70" s="28"/>
      <c r="G70" s="28"/>
      <c r="H70" s="28"/>
    </row>
    <row r="71" spans="5:8" ht="12.75">
      <c r="E71" s="28"/>
      <c r="F71" s="28"/>
      <c r="G71" s="28"/>
      <c r="H71" s="28"/>
    </row>
    <row r="72" spans="5:8" ht="12.75">
      <c r="E72" s="28"/>
      <c r="F72" s="28"/>
      <c r="G72" s="28"/>
      <c r="H72" s="28"/>
    </row>
  </sheetData>
  <sheetProtection/>
  <mergeCells count="82">
    <mergeCell ref="A59:D59"/>
    <mergeCell ref="A60:D60"/>
    <mergeCell ref="A51:D52"/>
    <mergeCell ref="E56:H56"/>
    <mergeCell ref="E58:H58"/>
    <mergeCell ref="E59:H59"/>
    <mergeCell ref="E51:H51"/>
    <mergeCell ref="A55:D55"/>
    <mergeCell ref="A56:D56"/>
    <mergeCell ref="E60:H60"/>
    <mergeCell ref="A40:D40"/>
    <mergeCell ref="A41:D41"/>
    <mergeCell ref="A42:D42"/>
    <mergeCell ref="A58:D58"/>
    <mergeCell ref="A43:G43"/>
    <mergeCell ref="E44:H44"/>
    <mergeCell ref="A53:D53"/>
    <mergeCell ref="A54:D54"/>
    <mergeCell ref="G19:H19"/>
    <mergeCell ref="A38:D39"/>
    <mergeCell ref="E38:H38"/>
    <mergeCell ref="A57:D57"/>
    <mergeCell ref="A48:D48"/>
    <mergeCell ref="E57:H57"/>
    <mergeCell ref="A37:G37"/>
    <mergeCell ref="A44:D45"/>
    <mergeCell ref="A47:D47"/>
    <mergeCell ref="A46:D46"/>
    <mergeCell ref="A18:B18"/>
    <mergeCell ref="C18:D18"/>
    <mergeCell ref="E18:F18"/>
    <mergeCell ref="E15:F15"/>
    <mergeCell ref="C15:D15"/>
    <mergeCell ref="G18:H18"/>
    <mergeCell ref="G15:H15"/>
    <mergeCell ref="A15:B15"/>
    <mergeCell ref="A32:D33"/>
    <mergeCell ref="E14:F14"/>
    <mergeCell ref="A16:G16"/>
    <mergeCell ref="A19:B19"/>
    <mergeCell ref="C19:D19"/>
    <mergeCell ref="E19:F19"/>
    <mergeCell ref="A27:G27"/>
    <mergeCell ref="C24:D24"/>
    <mergeCell ref="A17:H17"/>
    <mergeCell ref="A21:H21"/>
    <mergeCell ref="A24:B24"/>
    <mergeCell ref="A34:D34"/>
    <mergeCell ref="A35:D35"/>
    <mergeCell ref="A36:D36"/>
    <mergeCell ref="A31:G31"/>
    <mergeCell ref="A28:G28"/>
    <mergeCell ref="G24:H24"/>
    <mergeCell ref="G25:H25"/>
    <mergeCell ref="E32:H32"/>
    <mergeCell ref="A30:G30"/>
    <mergeCell ref="A5:H5"/>
    <mergeCell ref="A2:H2"/>
    <mergeCell ref="A4:H4"/>
    <mergeCell ref="A10:B10"/>
    <mergeCell ref="C10:D10"/>
    <mergeCell ref="E10:F10"/>
    <mergeCell ref="A7:G7"/>
    <mergeCell ref="A9:H9"/>
    <mergeCell ref="G10:H10"/>
    <mergeCell ref="A23:H23"/>
    <mergeCell ref="A22:H22"/>
    <mergeCell ref="A20:H20"/>
    <mergeCell ref="E11:F11"/>
    <mergeCell ref="A25:B25"/>
    <mergeCell ref="C25:D25"/>
    <mergeCell ref="E25:F25"/>
    <mergeCell ref="E24:F24"/>
    <mergeCell ref="A13:H13"/>
    <mergeCell ref="G14:H14"/>
    <mergeCell ref="A12:H12"/>
    <mergeCell ref="A8:H8"/>
    <mergeCell ref="A11:B11"/>
    <mergeCell ref="C11:D11"/>
    <mergeCell ref="A14:B14"/>
    <mergeCell ref="C14:D14"/>
    <mergeCell ref="G11:H11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Антон sas. Свининых</cp:lastModifiedBy>
  <cp:lastPrinted>2018-06-29T09:25:32Z</cp:lastPrinted>
  <dcterms:created xsi:type="dcterms:W3CDTF">2013-01-28T10:03:36Z</dcterms:created>
  <dcterms:modified xsi:type="dcterms:W3CDTF">2021-03-01T04:14:58Z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35709b7a-fd94-4fe7-99cf-f493936f3874</vt:lpwstr>
  </property>
</Properties>
</file>