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<sst xmlns="http://schemas.openxmlformats.org/spreadsheetml/2006/main" count="76" uniqueCount="30">
  <si>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</si>
  <si>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</si>
  <si>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</si>
  <si>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</si>
  <si>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</si>
  <si>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</si>
  <si>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</si>
  <si>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</si>
  <si>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</si>
  <si>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</si>
  <si>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</si>
  <si>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</si>
  <si>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</si>
  <si>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</si>
  <si>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</si>
  <si>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</si>
  <si>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</si>
  <si>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</si>
  <si>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</si>
  <si>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</si>
  <si>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</si>
  <si>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</si>
  <si>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</si>
  <si>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</si>
  <si>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</si>
  <si>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</si>
  <si>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</si>
  <si>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</si>
  <si>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</si>
  <si>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июль 2023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</si>
</sst>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I18" sqref="I1:I1638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0" ht="1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1"/>
      <c r="J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3" ht="15.75" thickBot="1">
      <c r="A11" s="43">
        <f>$E56*1000+$E$59+E$53+$E$60*1000</f>
        <v>4535.536</v>
      </c>
      <c r="B11" s="44"/>
      <c r="C11" s="44">
        <f>$E56*1000+$E$59+F$53+$E$60*1000</f>
        <v>5368.495999999999</v>
      </c>
      <c r="D11" s="44"/>
      <c r="E11" s="44">
        <f>$E56*1000+$E$59+G$53+$E$60*1000</f>
        <v>5669.866</v>
      </c>
      <c r="F11" s="44"/>
      <c r="G11" s="44">
        <f>$E56*1000+$E$59+H$53+$E$60*1000</f>
        <v>6909.696</v>
      </c>
      <c r="H11" s="48"/>
      <c r="J11" s="31"/>
      <c r="K11" s="31"/>
      <c r="L11" s="31"/>
      <c r="M11" s="32"/>
    </row>
    <row r="12" spans="1:8" ht="15" customHeight="1" thickBot="1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3">
        <f>$E57*1000+$E$59+E$53+$E$60*1000</f>
        <v>4206.486</v>
      </c>
      <c r="B15" s="44"/>
      <c r="C15" s="44">
        <f>$E57*1000+$E$59+F$53+$E$60*1000</f>
        <v>5039.446</v>
      </c>
      <c r="D15" s="44"/>
      <c r="E15" s="44">
        <f>$E57*1000+$E$59+G$53+$E$60*1000</f>
        <v>5340.816</v>
      </c>
      <c r="F15" s="44"/>
      <c r="G15" s="44">
        <f>$E57*1000+$E$59+H$53+$E$60*1000</f>
        <v>6580.646000000001</v>
      </c>
      <c r="H15" s="48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3">
        <f>$E58*1000+$E$59+E$53+$E$60*1000</f>
        <v>4206.386</v>
      </c>
      <c r="B19" s="44"/>
      <c r="C19" s="44">
        <f>$E58*1000+$E$59+F$53+$E$60*1000</f>
        <v>5039.346</v>
      </c>
      <c r="D19" s="44"/>
      <c r="E19" s="44">
        <f>$E58*1000+$E$59+G$53+$E$60*1000</f>
        <v>5340.715999999999</v>
      </c>
      <c r="F19" s="44"/>
      <c r="G19" s="44">
        <f>$E58*1000+$E$59+H$53+$E$60*1000</f>
        <v>6580.546</v>
      </c>
      <c r="H19" s="48"/>
    </row>
    <row r="20" spans="1:8" ht="43.5" customHeight="1" thickBot="1">
      <c r="A20" s="42" t="s">
        <v>17</v>
      </c>
      <c r="B20" s="42"/>
      <c r="C20" s="42"/>
      <c r="D20" s="42"/>
      <c r="E20" s="42"/>
      <c r="F20" s="42"/>
      <c r="G20" s="42"/>
      <c r="H20" s="42"/>
    </row>
    <row r="21" spans="1:8" ht="15.75" customHeight="1" thickBot="1">
      <c r="A21" s="80">
        <f>E60*1000+E59</f>
        <v>2924.6659999999997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2" t="s">
        <v>18</v>
      </c>
      <c r="B22" s="42"/>
      <c r="C22" s="42"/>
      <c r="D22" s="42"/>
      <c r="E22" s="42"/>
      <c r="F22" s="42"/>
      <c r="G22" s="42"/>
      <c r="H22" s="42"/>
      <c r="I22" s="2"/>
    </row>
    <row r="23" spans="1:8" ht="18.75" customHeight="1" hidden="1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4041.806</v>
      </c>
      <c r="B25" s="51"/>
      <c r="C25" s="52">
        <f>$E$59+F$53+$E$60*1000</f>
        <v>4874.766</v>
      </c>
      <c r="D25" s="53"/>
      <c r="E25" s="51">
        <f>$E$59+G$53+$E$60*1000</f>
        <v>5176.1359999999995</v>
      </c>
      <c r="F25" s="51"/>
      <c r="G25" s="51">
        <f>+$E$59+H$53+$E$60*1000</f>
        <v>6415.966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3002.8060000000005</v>
      </c>
      <c r="F34" s="29">
        <f t="shared" si="0"/>
        <v>3835.7659999999996</v>
      </c>
      <c r="G34" s="29">
        <f t="shared" si="0"/>
        <v>4137.1359999999995</v>
      </c>
      <c r="H34" s="36">
        <f>$E$56*1000+$E$59+H$53+$I34</f>
        <v>5376.966</v>
      </c>
      <c r="I34" s="35">
        <v>1387.68</v>
      </c>
    </row>
    <row r="35" spans="1:9" ht="15">
      <c r="A35" s="65" t="s">
        <v>13</v>
      </c>
      <c r="B35" s="66"/>
      <c r="C35" s="66"/>
      <c r="D35" s="67"/>
      <c r="E35" s="29">
        <f t="shared" si="0"/>
        <v>4433.786</v>
      </c>
      <c r="F35" s="29">
        <f t="shared" si="0"/>
        <v>5266.745999999999</v>
      </c>
      <c r="G35" s="29">
        <f t="shared" si="0"/>
        <v>5568.116</v>
      </c>
      <c r="H35" s="36">
        <f t="shared" si="0"/>
        <v>6807.946</v>
      </c>
      <c r="I35" s="35">
        <v>2818.66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10169.756</v>
      </c>
      <c r="F36" s="30">
        <f t="shared" si="0"/>
        <v>11002.715999999999</v>
      </c>
      <c r="G36" s="30">
        <f t="shared" si="0"/>
        <v>11304.086</v>
      </c>
      <c r="H36" s="37">
        <f t="shared" si="0"/>
        <v>12543.916</v>
      </c>
      <c r="I36" s="35">
        <v>8554.63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2673.7560000000003</v>
      </c>
      <c r="F40" s="29">
        <f t="shared" si="1"/>
        <v>3506.7160000000003</v>
      </c>
      <c r="G40" s="29">
        <f t="shared" si="1"/>
        <v>3808.0860000000002</v>
      </c>
      <c r="H40" s="36">
        <f t="shared" si="1"/>
        <v>5047.916</v>
      </c>
    </row>
    <row r="41" spans="1:8" ht="15">
      <c r="A41" s="65" t="s">
        <v>13</v>
      </c>
      <c r="B41" s="66"/>
      <c r="C41" s="66"/>
      <c r="D41" s="67"/>
      <c r="E41" s="29">
        <f t="shared" si="1"/>
        <v>4104.736</v>
      </c>
      <c r="F41" s="29">
        <f t="shared" si="1"/>
        <v>4937.696</v>
      </c>
      <c r="G41" s="29">
        <f t="shared" si="1"/>
        <v>5239.066</v>
      </c>
      <c r="H41" s="36">
        <f t="shared" si="1"/>
        <v>6478.896000000001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9840.705999999998</v>
      </c>
      <c r="F42" s="30">
        <f t="shared" si="1"/>
        <v>10673.666</v>
      </c>
      <c r="G42" s="30">
        <f t="shared" si="1"/>
        <v>10975.036</v>
      </c>
      <c r="H42" s="37">
        <f t="shared" si="1"/>
        <v>12214.866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2673.656</v>
      </c>
      <c r="F46" s="29">
        <f t="shared" si="2"/>
        <v>3506.616</v>
      </c>
      <c r="G46" s="29">
        <f t="shared" si="2"/>
        <v>3807.986</v>
      </c>
      <c r="H46" s="36">
        <f t="shared" si="2"/>
        <v>5047.816000000001</v>
      </c>
    </row>
    <row r="47" spans="1:8" ht="15">
      <c r="A47" s="65" t="s">
        <v>13</v>
      </c>
      <c r="B47" s="66"/>
      <c r="C47" s="66"/>
      <c r="D47" s="67"/>
      <c r="E47" s="29">
        <f t="shared" si="2"/>
        <v>4104.636</v>
      </c>
      <c r="F47" s="29">
        <f t="shared" si="2"/>
        <v>4937.596</v>
      </c>
      <c r="G47" s="29">
        <f t="shared" si="2"/>
        <v>5238.965999999999</v>
      </c>
      <c r="H47" s="36">
        <f t="shared" si="2"/>
        <v>6478.796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9840.606</v>
      </c>
      <c r="F48" s="30">
        <f t="shared" si="2"/>
        <v>10673.565999999999</v>
      </c>
      <c r="G48" s="30">
        <f t="shared" si="2"/>
        <v>10974.935999999998</v>
      </c>
      <c r="H48" s="37">
        <f t="shared" si="2"/>
        <v>12214.766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9" t="s">
        <v>21</v>
      </c>
      <c r="B53" s="100"/>
      <c r="C53" s="100"/>
      <c r="D53" s="101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83" t="s">
        <v>22</v>
      </c>
      <c r="B54" s="84"/>
      <c r="C54" s="84"/>
      <c r="D54" s="85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83" t="s">
        <v>27</v>
      </c>
      <c r="B56" s="84"/>
      <c r="C56" s="84"/>
      <c r="D56" s="85"/>
      <c r="E56" s="89">
        <v>0.49373</v>
      </c>
      <c r="F56" s="90"/>
      <c r="G56" s="90"/>
      <c r="H56" s="91"/>
      <c r="J56" s="38"/>
    </row>
    <row r="57" spans="1:10" s="12" customFormat="1" ht="26.25" customHeight="1">
      <c r="A57" s="83" t="s">
        <v>26</v>
      </c>
      <c r="B57" s="84"/>
      <c r="C57" s="84"/>
      <c r="D57" s="85"/>
      <c r="E57" s="89">
        <v>0.16468</v>
      </c>
      <c r="F57" s="90"/>
      <c r="G57" s="90"/>
      <c r="H57" s="91"/>
      <c r="J57" s="38"/>
    </row>
    <row r="58" spans="1:10" s="12" customFormat="1" ht="28.5" customHeight="1">
      <c r="A58" s="83" t="s">
        <v>25</v>
      </c>
      <c r="B58" s="84"/>
      <c r="C58" s="84"/>
      <c r="D58" s="85"/>
      <c r="E58" s="89">
        <v>0.16458</v>
      </c>
      <c r="F58" s="90"/>
      <c r="G58" s="90"/>
      <c r="H58" s="91"/>
      <c r="J58" s="38"/>
    </row>
    <row r="59" spans="1:9" ht="15" customHeight="1">
      <c r="A59" s="83" t="s">
        <v>23</v>
      </c>
      <c r="B59" s="84"/>
      <c r="C59" s="84"/>
      <c r="D59" s="85"/>
      <c r="E59" s="111">
        <f>1.681+2.182+0.393</f>
        <v>4.256</v>
      </c>
      <c r="F59" s="112"/>
      <c r="G59" s="112"/>
      <c r="H59" s="113"/>
      <c r="I59">
        <v>1276</v>
      </c>
    </row>
    <row r="60" spans="1:9" ht="13.5" thickBot="1">
      <c r="A60" s="102" t="s">
        <v>28</v>
      </c>
      <c r="B60" s="103"/>
      <c r="C60" s="103"/>
      <c r="D60" s="104"/>
      <c r="E60" s="116">
        <f>(I59+I60/6000*12)/1000</f>
        <v>2.92041</v>
      </c>
      <c r="F60" s="117"/>
      <c r="G60" s="117"/>
      <c r="H60" s="118"/>
      <c r="I60">
        <v>822205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2023-07-01T02:44:37Z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